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D:\-=ADMINISTRARE=-\-=PRSE=-\2025_februarie\26.02.2025\"/>
    </mc:Choice>
  </mc:AlternateContent>
  <xr:revisionPtr revIDLastSave="0" documentId="13_ncr:1_{59813521-CE92-4947-8E49-AFAF8DF22106}" xr6:coauthVersionLast="47" xr6:coauthVersionMax="47" xr10:uidLastSave="{00000000-0000-0000-0000-000000000000}"/>
  <bookViews>
    <workbookView xWindow="-120" yWindow="-120" windowWidth="29040" windowHeight="15840"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2025'!$A$5:$Q$53</definedName>
    <definedName name="_xlnm.Print_Area" localSheetId="0">'Apeluri PR SE anul 2025'!$A$1:$Z$57</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8" l="1"/>
  <c r="J53"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<sst xmlns="http://schemas.openxmlformats.org/spreadsheetml/2006/main" count="712" uniqueCount="261">
  <si>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</si>
  <si>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</si>
  <si>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</si>
  <si>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</si>
  <si>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</si>
  <si>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</si>
  <si>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</si>
  <si>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</si>
  <si>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</si>
  <si>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</si>
  <si>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</si>
  <si>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</si>
  <si>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</si>
  <si>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</si>
  <si>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</si>
  <si>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</si>
  <si>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</si>
  <si>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</si>
  <si>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</si>
  <si>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</si>
  <si>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</si>
  <si>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</si>
  <si>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</si>
  <si>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</si>
  <si>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</si>
  <si>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</si>
  <si>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</si>
  <si>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</si>
  <si>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</si>
  <si>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</si>
  <si>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</si>
  <si>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</si>
  <si>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</si>
  <si>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</si>
  <si>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</si>
  <si>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</si>
  <si>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</si>
  <si>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</si>
  <si>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</si>
  <si>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</si>
  <si>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</si>
  <si>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</si>
  <si>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</si>
  <si>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</si>
  <si>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</si>
  <si>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</si>
  <si>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</si>
  <si>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</si>
  <si>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</si>
  <si>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</si>
  <si>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</si>
  <si>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</si>
  <si>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</si>
  <si>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</si>
  <si>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</si>
  <si>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municipii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</si>
  <si>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</si>
  <si>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</si>
  <si>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UAT județ, UAT comune, parteneriate</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</si>
  <si>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</si>
  <si>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</si>
  <si>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</si>
  <si>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</si>
  <si>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</si>
  <si>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</si>
  <si>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</si>
  <si>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Microîntreprinderi din mediul urban</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</si>
  <si>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</si>
  <si>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</si>
  <si>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</si>
  <si>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</si>
  <si>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</si>
  <si>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</si>
  <si>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</si>
  <si>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</si>
  <si>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</si>
  <si>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</si>
  <si>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UAT municipii resedinta de judet, parteneriate</t>
  </si>
  <si>
    <t>UAT municipii, parteneriate</t>
  </si>
  <si>
    <t>UAT orașe,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</si>
  <si>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</si>
  <si>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</si>
  <si>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</si>
  <si>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</si>
  <si>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</si>
  <si>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</si>
  <si>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IMM din mediul urban si rural</t>
  </si>
  <si>
    <t>OP 1, OS 1.2</t>
  </si>
  <si>
    <t>b) Susținerea activităților de cercetare și inovare (1.1)</t>
  </si>
  <si>
    <t>IMM din mediul urban si rural
Parteneriate între organismele publice de cercetare și IMM-uri din mediul urban și rural
Parteneriate între IMM -uri din mediul urban și rural</t>
  </si>
  <si>
    <t>Entități de inovare și transfer tehnologic, inclusiv Parcurile Științifice și Tehnologice</t>
  </si>
  <si>
    <t>Digitalizare</t>
  </si>
  <si>
    <t>Digitalizarea IMM-urilor din Regiunea Sud-Est (1.3)</t>
  </si>
  <si>
    <t>IMM-uri din mediul urban și rural</t>
  </si>
  <si>
    <t>Digitalizarea IMM-urilor din ITI Delta Dunarii (1.3)</t>
  </si>
  <si>
    <t>Sprijinirea transferului tehnologic pentru creșterea gradului de inovare a întreprinderilor (1.2)</t>
  </si>
  <si>
    <t>Vouchere de inovare (1.2)</t>
  </si>
  <si>
    <t>ITI Delta Dunării</t>
  </si>
  <si>
    <t>Susținerea digitalizării serviciilor publice într-un cadru integrat la nivel local și regional (1.4)</t>
  </si>
  <si>
    <t>OS 1.3. Intensificarea creșterii sustenabile și creșterea competitivității IMM-urilor și crearea de locuri de muncă în cadrul IMM-urilor, inclusiv prin investiții productive (FEDR)</t>
  </si>
  <si>
    <t>OS 1.2  Valorificarea avantajelor digitalizării, în beneficiul cetățenilor, al companiilor, al organizațiilor de cercetare și al autorităților publice (FEDR)</t>
  </si>
  <si>
    <t>IMM-uri din mediul urban și rural care au contract de incubare cu un incubator</t>
  </si>
  <si>
    <t>OP 1, OS 1.4</t>
  </si>
  <si>
    <t>IMM-uri din mediul urban și rural 
Parteneriate între autorități publice, IMM-uri, ONG-uri</t>
  </si>
  <si>
    <t>OS 1.3  Intensificarea creșterii durabile și a competitivității IMM-urilor și crearea de locuri de muncă în cadrul IMM-urilor, inclusiv prin investiții productive</t>
  </si>
  <si>
    <t>Sprijin pentru inovarea si cresterea competitivitatii IMM-urilor (1.6)</t>
  </si>
  <si>
    <t>Sprijin pentru inovarea si cresterea competitivitatii IMM-urilor din ITI Delta Dunarii (1.6)</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</si>
  <si>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</si>
  <si>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</si>
  <si>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</si>
  <si>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</si>
  <si>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IMM-uri din mediul urban și rural
Organismele publice de cercetare din mediul rural și urban
Entități de inovare și transfer tehnologic din mediul urban și rural</t>
  </si>
  <si>
    <t>Creșterea capacității administrative a actorilor regionali implicați în gestionarea RIS 3 (1.7)</t>
  </si>
  <si>
    <t>ADRSE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</si>
  <si>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</si>
  <si>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</si>
  <si>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</si>
  <si>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</si>
  <si>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</si>
  <si>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</si>
  <si>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</si>
  <si>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</si>
  <si>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</si>
  <si>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</si>
  <si>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</si>
  <si>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</si>
  <si>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</si>
  <si>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</si>
  <si>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</si>
  <si>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Instalarea de puncte de realimentare/ reîncărcare pentru vehicule electrice pe traseele drumurilor județene (4.1)</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</si>
  <si>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</si>
  <si>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</si>
  <si>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</si>
  <si>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</si>
  <si>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</si>
  <si>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</si>
  <si>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</si>
  <si>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taberelor școlare / centrelor de agrement pentru copii și tineri8 (5.5)</t>
  </si>
  <si>
    <t>OS 4.6 Creșterea rolului culturii și al turismului sustenabil în dezvoltarea economică, incluziunea socială și inovarea socială</t>
  </si>
  <si>
    <t>OP 4, OS 4.6</t>
  </si>
  <si>
    <t>Dezvoltare integrată în  arealul urban  din ITI Delta Dunarii prin regenerare urbană, conservarea si dezvoltarea patrimoniului cultural/istoric și dezvoltarea turismului (6.1)</t>
  </si>
  <si>
    <t>Dezvoltarea infrastructurii publice de turism din zonele non-urbane ale ITI Delta Dunarii, inclusiv patrimoniul istoric si cultural (6.2)</t>
  </si>
  <si>
    <t>UAT județ, UAT comune din ITI DD, parteneriate</t>
  </si>
  <si>
    <t>Sprijinirea dezvoltarii microintreprinderilor din ITI Delta Dunarii (1.6)</t>
  </si>
  <si>
    <t>Capacitate administrativa</t>
  </si>
  <si>
    <t>Reabilitarea și modernizarea infrastructurii rutiere din ITI Delta Dunarii pentru asigurarea conectivității la rețeaua TEN-T (4.1)</t>
  </si>
  <si>
    <t>UAT județ, parteneriate între UAT-uri</t>
  </si>
  <si>
    <t>Sprijinirea dezvoltarii infrastructurii educationale - invatamantul profesional si tehnic, in ITI Delta Dunarii (5.3)</t>
  </si>
  <si>
    <t>Sprijinirea eficientei energetice in locuințe individuale (2.1 A) - instrument financiar</t>
  </si>
  <si>
    <t>OP 2, OS 2.2</t>
  </si>
  <si>
    <t>Acord Cadru cu BEI</t>
  </si>
  <si>
    <t>25.03.2025</t>
  </si>
  <si>
    <t>26.05.2025</t>
  </si>
  <si>
    <t>na</t>
  </si>
  <si>
    <t>30.04.2025</t>
  </si>
  <si>
    <t>30.06.2025</t>
  </si>
  <si>
    <t>30.12.2025</t>
  </si>
  <si>
    <t>19.05.2025</t>
  </si>
  <si>
    <t>ARBDD, UAT Judet/comune, parteneriate</t>
  </si>
  <si>
    <t>30.09.2025</t>
  </si>
  <si>
    <t>30.10.2025</t>
  </si>
  <si>
    <t>30.01.2026</t>
  </si>
  <si>
    <t>ITI Delta Dunării - Municipiul Tulcea</t>
  </si>
  <si>
    <t>ITI Delta Dunării - Orase</t>
  </si>
  <si>
    <t>UAT Municipiul Tulcea</t>
  </si>
  <si>
    <t>UAT orașe din ITI DD</t>
  </si>
  <si>
    <t>30.05.2025</t>
  </si>
  <si>
    <t>22.09.2025</t>
  </si>
  <si>
    <t>01.12.2025</t>
  </si>
  <si>
    <t>19.06.2025</t>
  </si>
  <si>
    <t>19.12.2025</t>
  </si>
  <si>
    <t>Reabilitarea și modernizarea infrastructurii rutiere de importanță regională pentru asigurarea conectivității la rețeaua TEN-T - apel 2</t>
  </si>
  <si>
    <t>25.04.2025</t>
  </si>
  <si>
    <t>25.11.2025</t>
  </si>
  <si>
    <t>20.06.2025</t>
  </si>
  <si>
    <t>21.07.2025</t>
  </si>
  <si>
    <t>20.01.2026</t>
  </si>
  <si>
    <t>28.08.2025</t>
  </si>
  <si>
    <t>28.04.2025</t>
  </si>
  <si>
    <t>28.05.2025</t>
  </si>
  <si>
    <t>28.11.2025</t>
  </si>
  <si>
    <t>Autorități publice centrale, autoritati publice locale</t>
  </si>
  <si>
    <t>10.06.2025</t>
  </si>
  <si>
    <t>10.07.2025</t>
  </si>
  <si>
    <t>12.01.2026</t>
  </si>
  <si>
    <t>ITI Delta Dunării - Mun Tulcea</t>
  </si>
  <si>
    <t>UAT orașe din ITI DD, parteneriate</t>
  </si>
  <si>
    <t>UAT Municipiul Tulcea, parteneriate</t>
  </si>
  <si>
    <t>Sprijinirea dezvoltarii microintreprinderilor (1.6) - apel 2</t>
  </si>
  <si>
    <t>IMM (micro din urban, intreprinderi mici si mijlocii din urban si rural)</t>
  </si>
  <si>
    <t>IMM din ITI DD (intreprinder micro, mici si mijlocii din urban si rural)</t>
  </si>
  <si>
    <t>Turism</t>
  </si>
  <si>
    <t>14.05.2025</t>
  </si>
  <si>
    <t>16.06.2025</t>
  </si>
  <si>
    <t>16.12.2025</t>
  </si>
  <si>
    <t>15.09.2025</t>
  </si>
  <si>
    <t>15.10.2025</t>
  </si>
  <si>
    <t>15.04.2026</t>
  </si>
  <si>
    <t>18.09.2025</t>
  </si>
  <si>
    <t>20.10.2025</t>
  </si>
  <si>
    <t>22.10.2025</t>
  </si>
  <si>
    <t>20.04.2026</t>
  </si>
  <si>
    <t>22.04.2026</t>
  </si>
  <si>
    <t>14.07.2025</t>
  </si>
  <si>
    <t>12.08.2025</t>
  </si>
  <si>
    <t>12.09.2025</t>
  </si>
  <si>
    <t>12.03.2026</t>
  </si>
  <si>
    <t>05.06.2025</t>
  </si>
  <si>
    <t>05.09.2025</t>
  </si>
  <si>
    <t>05.08.2025</t>
  </si>
  <si>
    <t>14.08.2025</t>
  </si>
  <si>
    <t>25.07.2025</t>
  </si>
  <si>
    <t>25.08.2025</t>
  </si>
  <si>
    <t>10.09.2025</t>
  </si>
  <si>
    <t>10.10.2025</t>
  </si>
  <si>
    <t>Din care buget UE apel (euro)</t>
  </si>
  <si>
    <t>Buget total apel (euro)*</t>
  </si>
  <si>
    <t>*bugetele apelurilor sunt estimative, acestea pot suferi modificari ca urmare a unor modificari de program, aprobarii unor supracontractari etc</t>
  </si>
  <si>
    <t>STS, UAT -uri, parteneriate intre acestea</t>
  </si>
  <si>
    <t>urmeaza a se stabili</t>
  </si>
  <si>
    <t>Sprijinirea eficientei energetice in cladiri rezidențiale din ITI Delta Dunarii (2.1 A)</t>
  </si>
  <si>
    <t>OS 2.1 Promovarea măsurilor de eficiență energetică și reducerea emisiilor de gaze cu efect de seră
Sprijinirea eficientei energetice in cladiri rezidențiale</t>
  </si>
  <si>
    <t>OP 2, OS 2.1</t>
  </si>
  <si>
    <t>ITI Delta Dunarii</t>
  </si>
  <si>
    <t>UAT municipii, 
UAT orașe, UAT Comune</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</si>
  <si>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</si>
  <si>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</si>
  <si>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</si>
  <si>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</si>
  <si>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</si>
  <si>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</si>
  <si>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</si>
  <si>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UAT municipii</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</si>
  <si>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</si>
  <si>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</si>
  <si>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</si>
  <si>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Sprijinirea dezvoltarii infrastructurii educationale - invatamantul prescolar, in   ITI Delta Dunarii (5.1)</t>
  </si>
  <si>
    <t>UAT Municipiul Tulcea, UAT orașe, UAT comune din ITI DD, parteneriate</t>
  </si>
  <si>
    <t>Microîntreprinderi din mediul urban si rural din ITI DD</t>
  </si>
  <si>
    <r>
      <t xml:space="preserve"> Sprijinirea companiilor prin intermediul infrastructurilor suport de afaceri - </t>
    </r>
    <r>
      <rPr>
        <b/>
        <sz val="24"/>
        <rFont val="Calibri"/>
        <family val="2"/>
        <scheme val="minor"/>
      </rPr>
      <t>firme incubate</t>
    </r>
    <r>
      <rPr>
        <sz val="24"/>
        <rFont val="Calibri"/>
        <family val="2"/>
        <scheme val="minor"/>
      </rPr>
      <t xml:space="preserve"> (1.5)</t>
    </r>
  </si>
  <si>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</si>
  <si>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r>
      <t xml:space="preserve"> Sprijinirea companiilor prin intermediul infrastructurilor suport de afaceri - </t>
    </r>
    <r>
      <rPr>
        <b/>
        <sz val="24"/>
        <rFont val="Calibri"/>
        <family val="2"/>
        <scheme val="minor"/>
      </rPr>
      <t>Firme rezidente în parc industrial - instrument financiar</t>
    </r>
    <r>
      <rPr>
        <sz val="24"/>
        <rFont val="Calibri"/>
        <family val="2"/>
        <scheme val="minor"/>
      </rPr>
      <t xml:space="preserve">
 (1.5) </t>
    </r>
  </si>
  <si>
    <r>
      <t xml:space="preserve">Sprijin pentru inovarea și creșterea competitivității firmelor mici și mijlocii (1.6 A) - </t>
    </r>
    <r>
      <rPr>
        <b/>
        <sz val="24"/>
        <rFont val="Calibri"/>
        <family val="2"/>
        <scheme val="minor"/>
      </rPr>
      <t>Instrument financiar</t>
    </r>
  </si>
  <si>
    <t>31.03.2025</t>
  </si>
  <si>
    <t xml:space="preserve">termenul a fost amanat pentru ca inca nu s-a primit avizarea schemei de ajutor de stat de catre Consiliul Concurentei iar criteriile vor fi supuse aprobarii CM PR SE in sedinta din luna martie 2025 </t>
  </si>
  <si>
    <t>a fost identificata necesitatea modificarii criteriilor de evaluare si selectie, aceasta modificare se va analiza in sedinta CM PR SE din luna martie 2025</t>
  </si>
  <si>
    <t>03.04.2025</t>
  </si>
  <si>
    <t>05.05.2025</t>
  </si>
  <si>
    <t>05.11.2025</t>
  </si>
  <si>
    <t>10.03.2025</t>
  </si>
  <si>
    <t>12.05.2025</t>
  </si>
  <si>
    <t>19.12.2024</t>
  </si>
  <si>
    <t>19.02.2025</t>
  </si>
  <si>
    <t>19.08.2025</t>
  </si>
  <si>
    <t>31.12.2024</t>
  </si>
  <si>
    <t>03.03.2025</t>
  </si>
  <si>
    <t>04.09.2025</t>
  </si>
  <si>
    <t>30.12.2024</t>
  </si>
  <si>
    <t>27.12.2024</t>
  </si>
  <si>
    <t>04.08.2025</t>
  </si>
  <si>
    <t>Calendar estimativ al apelurilor de proiecte - anul 2025
PR SE 2021-2027, actualizat la 26.02.2025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</si>
</sst>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6"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color theme="1"/>
      <name val="Trebuchet MS"/>
      <family val="2"/>
    </font>
    <font>
      <sz val="22"/>
      <color rgb="FFFF0000"/>
      <name val="Trebuchet MS"/>
      <family val="2"/>
    </font>
    <font>
      <b/>
      <sz val="22"/>
      <color theme="1"/>
      <name val="Trebuchet MS"/>
      <family val="2"/>
    </font>
    <font>
      <sz val="22"/>
      <name val="Trebuchet MS"/>
      <family val="2"/>
    </font>
    <font>
      <sz val="22"/>
      <color theme="7" tint="0.59999389629810485"/>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1">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0" borderId="0" xfId="0" applyNumberFormat="1" applyFont="1" applyAlignment="1">
      <alignment horizontal="center" vertical="top" wrapText="1"/>
    </xf>
    <xf numFmtId="14" fontId="8" fillId="0" borderId="0" xfId="0" applyNumberFormat="1" applyFont="1" applyAlignment="1">
      <alignment vertical="top" wrapText="1"/>
    </xf>
    <xf numFmtId="14" fontId="7" fillId="0" borderId="0" xfId="0" applyNumberFormat="1" applyFont="1" applyAlignment="1">
      <alignment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6" borderId="0" xfId="0" applyFont="1" applyFill="1" applyAlignment="1">
      <alignment horizontal="center" vertical="center" wrapText="1"/>
    </xf>
    <xf numFmtId="0" fontId="12" fillId="5" borderId="0" xfId="0" applyFont="1" applyFill="1" applyAlignment="1">
      <alignment horizontal="center" vertical="center" wrapText="1"/>
    </xf>
    <xf numFmtId="3" fontId="7" fillId="6" borderId="0" xfId="0" applyNumberFormat="1" applyFont="1" applyFill="1" applyAlignment="1">
      <alignment horizontal="center" vertical="top" wrapText="1"/>
    </xf>
    <xf numFmtId="0" fontId="15" fillId="7" borderId="1" xfId="0"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16" fontId="15" fillId="7"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 fontId="15" fillId="4"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14" fontId="15" fillId="7" borderId="1" xfId="0" applyNumberFormat="1" applyFont="1" applyFill="1" applyBorder="1" applyAlignment="1">
      <alignment horizontal="center" vertical="center" wrapText="1"/>
    </xf>
    <xf numFmtId="15" fontId="15" fillId="4" borderId="1" xfId="0" applyNumberFormat="1" applyFont="1" applyFill="1" applyBorder="1" applyAlignment="1">
      <alignment horizontal="center" vertical="center" wrapText="1"/>
    </xf>
    <xf numFmtId="15" fontId="15"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7"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3" fontId="14"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top"/>
    </xf>
    <xf numFmtId="165" fontId="15" fillId="8" borderId="1" xfId="0" applyNumberFormat="1" applyFont="1" applyFill="1" applyBorder="1" applyAlignment="1">
      <alignment vertical="top" wrapText="1"/>
    </xf>
    <xf numFmtId="165" fontId="15" fillId="8" borderId="1" xfId="0" applyNumberFormat="1" applyFont="1" applyFill="1" applyBorder="1" applyAlignment="1">
      <alignment vertical="top"/>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PR SE 2021-2027, apeluri in derulare + care vor fi lansate, feb 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PR SE 2021-2027, apeluri in derulare + care vor fi lansate, feb 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40" zoomScaleNormal="70" zoomScaleSheetLayoutView="40" workbookViewId="0">
      <pane xSplit="2" ySplit="5" topLeftCell="C6" activePane="bottomRight" state="frozen"/>
      <selection pane="topRight" activeCell="C1" sqref="C1"/>
      <selection pane="bottomLeft" activeCell="A6" sqref="A6"/>
      <selection pane="bottomRight" activeCell="B2" sqref="B2:H2"/>
    </sheetView>
  </sheetViews>
  <sheetFormatPr defaultColWidth="9.140625" defaultRowHeight="50.1" customHeight="1" x14ac:dyDescent="0.25"/>
  <cols>
    <col min="1" max="1" width="12.7109375" style="18" customWidth="1"/>
    <col min="2" max="2" width="13" style="18" customWidth="1"/>
    <col min="3" max="3" width="22.28515625" style="18" customWidth="1"/>
    <col min="4" max="4" width="39.140625" style="19" customWidth="1"/>
    <col min="5" max="5" width="48.28515625" style="19" customWidth="1"/>
    <col min="6" max="6" width="66.28515625" style="17" customWidth="1"/>
    <col min="7" max="7" width="115.28515625" style="19" customWidth="1"/>
    <col min="8" max="8" width="33" style="17" customWidth="1"/>
    <col min="9" max="9" width="35.140625" style="17" customWidth="1"/>
    <col min="10" max="10" width="41.140625" style="21" customWidth="1"/>
    <col min="11" max="11" width="43.7109375" style="21" customWidth="1"/>
    <col min="12" max="12" width="35" style="17" customWidth="1"/>
    <col min="13" max="13" width="82.42578125" style="18" customWidth="1"/>
    <col min="14" max="14" width="27.85546875" style="18" customWidth="1"/>
    <col min="15" max="15" width="36.42578125" style="18" customWidth="1"/>
    <col min="16" max="16" width="36.85546875" style="22" customWidth="1"/>
    <col min="17" max="17" width="35.28515625" style="23" customWidth="1"/>
    <col min="18" max="18" width="84.5703125" style="18" customWidth="1"/>
    <col min="19" max="16384" width="9.140625" style="18"/>
  </cols>
  <sheetData>
    <row r="1" spans="2:17" s="17" customFormat="1" ht="50.1" customHeight="1" x14ac:dyDescent="0.25">
      <c r="B1" s="18"/>
      <c r="C1" s="18"/>
      <c r="D1" s="19"/>
      <c r="E1" s="19"/>
      <c r="G1" s="19"/>
      <c r="H1" s="20"/>
      <c r="J1" s="30"/>
      <c r="K1" s="30"/>
      <c r="M1" s="18"/>
      <c r="N1" s="18"/>
      <c r="O1" s="18"/>
      <c r="P1" s="22"/>
      <c r="Q1" s="23"/>
    </row>
    <row r="2" spans="2:17" s="17" customFormat="1" ht="78" customHeight="1" x14ac:dyDescent="0.25">
      <c r="B2" s="60" t="s">
        <v>260</v>
      </c>
      <c r="C2" s="60"/>
      <c r="D2" s="60"/>
      <c r="E2" s="60"/>
      <c r="F2" s="60"/>
      <c r="G2" s="60"/>
      <c r="H2" s="60"/>
      <c r="J2" s="30"/>
      <c r="K2" s="30"/>
      <c r="M2" s="18"/>
      <c r="N2" s="18"/>
      <c r="O2" s="18"/>
      <c r="P2" s="22"/>
      <c r="Q2" s="23"/>
    </row>
    <row r="3" spans="2:17" s="17" customFormat="1" ht="49.5" hidden="1" customHeight="1" x14ac:dyDescent="0.25">
      <c r="B3" s="18"/>
      <c r="C3" s="18"/>
      <c r="D3" s="19"/>
      <c r="E3" s="19"/>
      <c r="G3" s="19"/>
      <c r="H3" s="20"/>
      <c r="J3" s="21"/>
      <c r="K3" s="21"/>
      <c r="M3" s="18"/>
      <c r="N3" s="18"/>
      <c r="O3" s="18"/>
      <c r="P3" s="22"/>
      <c r="Q3" s="23"/>
    </row>
    <row r="4" spans="2:17" s="17" customFormat="1" ht="69.75" customHeight="1" x14ac:dyDescent="0.25">
      <c r="B4" s="55" t="s">
        <v>59</v>
      </c>
      <c r="C4" s="55" t="s">
        <v>2</v>
      </c>
      <c r="D4" s="55" t="s">
        <v>52</v>
      </c>
      <c r="E4" s="55" t="s">
        <v>60</v>
      </c>
      <c r="F4" s="55" t="s">
        <v>0</v>
      </c>
      <c r="G4" s="55" t="s">
        <v>1</v>
      </c>
      <c r="H4" s="55" t="s">
        <v>4</v>
      </c>
      <c r="I4" s="55" t="s">
        <v>5</v>
      </c>
      <c r="J4" s="58" t="s">
        <v>216</v>
      </c>
      <c r="K4" s="58" t="s">
        <v>215</v>
      </c>
      <c r="L4" s="55" t="s">
        <v>7</v>
      </c>
      <c r="M4" s="55" t="s">
        <v>6</v>
      </c>
      <c r="N4" s="55" t="s">
        <v>80</v>
      </c>
      <c r="O4" s="56" t="s">
        <v>69</v>
      </c>
      <c r="P4" s="55" t="s">
        <v>70</v>
      </c>
      <c r="Q4" s="55" t="s">
        <v>16</v>
      </c>
    </row>
    <row r="5" spans="2:17" s="25" customFormat="1" ht="137.44999999999999" customHeight="1" x14ac:dyDescent="0.25">
      <c r="B5" s="55"/>
      <c r="C5" s="55"/>
      <c r="D5" s="55"/>
      <c r="E5" s="55"/>
      <c r="F5" s="55"/>
      <c r="G5" s="55"/>
      <c r="H5" s="55"/>
      <c r="I5" s="55"/>
      <c r="J5" s="58"/>
      <c r="K5" s="58"/>
      <c r="L5" s="55"/>
      <c r="M5" s="55"/>
      <c r="N5" s="55"/>
      <c r="O5" s="57"/>
      <c r="P5" s="55"/>
      <c r="Q5" s="55"/>
    </row>
    <row r="6" spans="2:17" s="25" customFormat="1" ht="137.44999999999999" customHeight="1" x14ac:dyDescent="0.25">
      <c r="B6" s="31">
        <v>1</v>
      </c>
      <c r="C6" s="31" t="s">
        <v>65</v>
      </c>
      <c r="D6" s="31" t="s">
        <v>53</v>
      </c>
      <c r="E6" s="31" t="s">
        <v>81</v>
      </c>
      <c r="F6" s="31" t="s">
        <v>82</v>
      </c>
      <c r="G6" s="31" t="s">
        <v>83</v>
      </c>
      <c r="H6" s="31" t="s">
        <v>84</v>
      </c>
      <c r="I6" s="31" t="s">
        <v>85</v>
      </c>
      <c r="J6" s="32">
        <v>2000000</v>
      </c>
      <c r="K6" s="32">
        <v>1700000</v>
      </c>
      <c r="L6" s="31" t="s">
        <v>12</v>
      </c>
      <c r="M6" s="31" t="s">
        <v>86</v>
      </c>
      <c r="N6" s="31" t="s">
        <v>9</v>
      </c>
      <c r="O6" s="33" t="s">
        <v>192</v>
      </c>
      <c r="P6" s="31" t="s">
        <v>193</v>
      </c>
      <c r="Q6" s="31" t="s">
        <v>194</v>
      </c>
    </row>
    <row r="7" spans="2:17" s="25" customFormat="1" ht="203.25" customHeight="1" x14ac:dyDescent="0.25">
      <c r="B7" s="31">
        <v>2</v>
      </c>
      <c r="C7" s="31" t="s">
        <v>65</v>
      </c>
      <c r="D7" s="31" t="s">
        <v>53</v>
      </c>
      <c r="E7" s="31" t="s">
        <v>81</v>
      </c>
      <c r="F7" s="34" t="s">
        <v>88</v>
      </c>
      <c r="G7" s="31" t="s">
        <v>83</v>
      </c>
      <c r="H7" s="31" t="s">
        <v>84</v>
      </c>
      <c r="I7" s="31" t="s">
        <v>85</v>
      </c>
      <c r="J7" s="32">
        <v>37026853</v>
      </c>
      <c r="K7" s="32">
        <v>31472825</v>
      </c>
      <c r="L7" s="31" t="s">
        <v>12</v>
      </c>
      <c r="M7" s="31" t="s">
        <v>89</v>
      </c>
      <c r="N7" s="31" t="s">
        <v>9</v>
      </c>
      <c r="O7" s="33" t="s">
        <v>195</v>
      </c>
      <c r="P7" s="31" t="s">
        <v>196</v>
      </c>
      <c r="Q7" s="31" t="s">
        <v>197</v>
      </c>
    </row>
    <row r="8" spans="2:17" s="25" customFormat="1" ht="137.44999999999999" customHeight="1" x14ac:dyDescent="0.25">
      <c r="B8" s="31">
        <v>3</v>
      </c>
      <c r="C8" s="31" t="s">
        <v>65</v>
      </c>
      <c r="D8" s="31" t="s">
        <v>53</v>
      </c>
      <c r="E8" s="31" t="s">
        <v>81</v>
      </c>
      <c r="F8" s="34" t="s">
        <v>95</v>
      </c>
      <c r="G8" s="31" t="s">
        <v>83</v>
      </c>
      <c r="H8" s="31" t="s">
        <v>84</v>
      </c>
      <c r="I8" s="31" t="s">
        <v>85</v>
      </c>
      <c r="J8" s="32">
        <v>10370365</v>
      </c>
      <c r="K8" s="32">
        <v>8814810</v>
      </c>
      <c r="L8" s="31" t="s">
        <v>12</v>
      </c>
      <c r="M8" s="31" t="s">
        <v>90</v>
      </c>
      <c r="N8" s="31" t="s">
        <v>9</v>
      </c>
      <c r="O8" s="33" t="s">
        <v>198</v>
      </c>
      <c r="P8" s="31" t="s">
        <v>199</v>
      </c>
      <c r="Q8" s="31" t="s">
        <v>201</v>
      </c>
    </row>
    <row r="9" spans="2:17" s="25" customFormat="1" ht="113.25" customHeight="1" x14ac:dyDescent="0.25">
      <c r="B9" s="31">
        <v>4</v>
      </c>
      <c r="C9" s="31" t="s">
        <v>65</v>
      </c>
      <c r="D9" s="31" t="s">
        <v>53</v>
      </c>
      <c r="E9" s="31" t="s">
        <v>81</v>
      </c>
      <c r="F9" s="34" t="s">
        <v>96</v>
      </c>
      <c r="G9" s="31" t="s">
        <v>83</v>
      </c>
      <c r="H9" s="31" t="s">
        <v>84</v>
      </c>
      <c r="I9" s="31" t="s">
        <v>85</v>
      </c>
      <c r="J9" s="32">
        <v>1764706</v>
      </c>
      <c r="K9" s="32">
        <v>1500000</v>
      </c>
      <c r="L9" s="31" t="s">
        <v>12</v>
      </c>
      <c r="M9" s="31" t="s">
        <v>86</v>
      </c>
      <c r="N9" s="31" t="s">
        <v>9</v>
      </c>
      <c r="O9" s="33" t="s">
        <v>167</v>
      </c>
      <c r="P9" s="31" t="s">
        <v>200</v>
      </c>
      <c r="Q9" s="31" t="s">
        <v>202</v>
      </c>
    </row>
    <row r="10" spans="2:17" s="25" customFormat="1" ht="123.75" customHeight="1" x14ac:dyDescent="0.25">
      <c r="B10" s="31">
        <v>5</v>
      </c>
      <c r="C10" s="31" t="s">
        <v>65</v>
      </c>
      <c r="D10" s="31" t="s">
        <v>53</v>
      </c>
      <c r="E10" s="31" t="s">
        <v>91</v>
      </c>
      <c r="F10" s="34" t="s">
        <v>92</v>
      </c>
      <c r="G10" s="31" t="s">
        <v>100</v>
      </c>
      <c r="H10" s="31" t="s">
        <v>87</v>
      </c>
      <c r="I10" s="31" t="s">
        <v>85</v>
      </c>
      <c r="J10" s="32">
        <v>14149027</v>
      </c>
      <c r="K10" s="32">
        <v>12026673</v>
      </c>
      <c r="L10" s="31" t="s">
        <v>12</v>
      </c>
      <c r="M10" s="31" t="s">
        <v>93</v>
      </c>
      <c r="N10" s="31" t="s">
        <v>9</v>
      </c>
      <c r="O10" s="33" t="s">
        <v>152</v>
      </c>
      <c r="P10" s="31" t="s">
        <v>211</v>
      </c>
      <c r="Q10" s="31" t="s">
        <v>212</v>
      </c>
    </row>
    <row r="11" spans="2:17" s="25" customFormat="1" ht="113.25" customHeight="1" x14ac:dyDescent="0.25">
      <c r="B11" s="35">
        <v>6</v>
      </c>
      <c r="C11" s="35" t="s">
        <v>65</v>
      </c>
      <c r="D11" s="35" t="s">
        <v>53</v>
      </c>
      <c r="E11" s="35" t="s">
        <v>91</v>
      </c>
      <c r="F11" s="36" t="s">
        <v>94</v>
      </c>
      <c r="G11" s="35" t="s">
        <v>100</v>
      </c>
      <c r="H11" s="35" t="s">
        <v>87</v>
      </c>
      <c r="I11" s="35" t="s">
        <v>97</v>
      </c>
      <c r="J11" s="37">
        <v>1572114</v>
      </c>
      <c r="K11" s="37">
        <v>1336297</v>
      </c>
      <c r="L11" s="35" t="s">
        <v>12</v>
      </c>
      <c r="M11" s="35" t="s">
        <v>93</v>
      </c>
      <c r="N11" s="35" t="s">
        <v>9</v>
      </c>
      <c r="O11" s="38" t="s">
        <v>152</v>
      </c>
      <c r="P11" s="35" t="s">
        <v>211</v>
      </c>
      <c r="Q11" s="35" t="s">
        <v>212</v>
      </c>
    </row>
    <row r="12" spans="2:17" s="25" customFormat="1" ht="111.75" customHeight="1" x14ac:dyDescent="0.25">
      <c r="B12" s="31">
        <v>7</v>
      </c>
      <c r="C12" s="31" t="s">
        <v>65</v>
      </c>
      <c r="D12" s="31" t="s">
        <v>53</v>
      </c>
      <c r="E12" s="31" t="s">
        <v>91</v>
      </c>
      <c r="F12" s="34" t="s">
        <v>98</v>
      </c>
      <c r="G12" s="31" t="s">
        <v>100</v>
      </c>
      <c r="H12" s="31" t="s">
        <v>87</v>
      </c>
      <c r="I12" s="31" t="s">
        <v>85</v>
      </c>
      <c r="J12" s="32">
        <v>29411765</v>
      </c>
      <c r="K12" s="32">
        <v>25000000</v>
      </c>
      <c r="L12" s="31" t="s">
        <v>12</v>
      </c>
      <c r="M12" s="31" t="s">
        <v>218</v>
      </c>
      <c r="N12" s="31" t="s">
        <v>8</v>
      </c>
      <c r="O12" s="33" t="s">
        <v>159</v>
      </c>
      <c r="P12" s="31" t="s">
        <v>160</v>
      </c>
      <c r="Q12" s="31" t="s">
        <v>161</v>
      </c>
    </row>
    <row r="13" spans="2:17" s="25" customFormat="1" ht="137.44999999999999" customHeight="1" x14ac:dyDescent="0.25">
      <c r="B13" s="31">
        <v>8</v>
      </c>
      <c r="C13" s="31" t="s">
        <v>65</v>
      </c>
      <c r="D13" s="31" t="s">
        <v>53</v>
      </c>
      <c r="E13" s="31" t="s">
        <v>3</v>
      </c>
      <c r="F13" s="34" t="s">
        <v>239</v>
      </c>
      <c r="G13" s="31" t="s">
        <v>99</v>
      </c>
      <c r="H13" s="31" t="s">
        <v>44</v>
      </c>
      <c r="I13" s="31" t="s">
        <v>85</v>
      </c>
      <c r="J13" s="32">
        <v>11764706</v>
      </c>
      <c r="K13" s="32">
        <v>10000000</v>
      </c>
      <c r="L13" s="31" t="s">
        <v>12</v>
      </c>
      <c r="M13" s="31" t="s">
        <v>101</v>
      </c>
      <c r="N13" s="31" t="s">
        <v>9</v>
      </c>
      <c r="O13" s="33" t="s">
        <v>204</v>
      </c>
      <c r="P13" s="31" t="s">
        <v>205</v>
      </c>
      <c r="Q13" s="31" t="s">
        <v>206</v>
      </c>
    </row>
    <row r="14" spans="2:17" s="25" customFormat="1" ht="162.75" customHeight="1" x14ac:dyDescent="0.25">
      <c r="B14" s="31">
        <v>9</v>
      </c>
      <c r="C14" s="31" t="s">
        <v>65</v>
      </c>
      <c r="D14" s="31" t="s">
        <v>53</v>
      </c>
      <c r="E14" s="31" t="s">
        <v>3</v>
      </c>
      <c r="F14" s="34" t="s">
        <v>240</v>
      </c>
      <c r="G14" s="31" t="s">
        <v>99</v>
      </c>
      <c r="H14" s="31" t="s">
        <v>44</v>
      </c>
      <c r="I14" s="31" t="s">
        <v>85</v>
      </c>
      <c r="J14" s="32">
        <v>44705882</v>
      </c>
      <c r="K14" s="32">
        <v>38000000</v>
      </c>
      <c r="L14" s="31" t="s">
        <v>12</v>
      </c>
      <c r="M14" s="31" t="s">
        <v>103</v>
      </c>
      <c r="N14" s="31" t="s">
        <v>9</v>
      </c>
      <c r="O14" s="33" t="s">
        <v>192</v>
      </c>
      <c r="P14" s="31" t="s">
        <v>193</v>
      </c>
      <c r="Q14" s="31" t="s">
        <v>194</v>
      </c>
    </row>
    <row r="15" spans="2:17" s="25" customFormat="1" ht="188.25" customHeight="1" x14ac:dyDescent="0.25">
      <c r="B15" s="31">
        <v>10</v>
      </c>
      <c r="C15" s="31" t="s">
        <v>65</v>
      </c>
      <c r="D15" s="31" t="s">
        <v>53</v>
      </c>
      <c r="E15" s="31" t="s">
        <v>3</v>
      </c>
      <c r="F15" s="34" t="s">
        <v>241</v>
      </c>
      <c r="G15" s="31" t="s">
        <v>99</v>
      </c>
      <c r="H15" s="31" t="s">
        <v>44</v>
      </c>
      <c r="I15" s="31" t="s">
        <v>85</v>
      </c>
      <c r="J15" s="32">
        <v>17647059</v>
      </c>
      <c r="K15" s="32">
        <v>15000000</v>
      </c>
      <c r="L15" s="31" t="s">
        <v>12</v>
      </c>
      <c r="M15" s="31" t="s">
        <v>219</v>
      </c>
      <c r="N15" s="31" t="s">
        <v>8</v>
      </c>
      <c r="O15" s="33" t="s">
        <v>155</v>
      </c>
      <c r="P15" s="31"/>
      <c r="Q15" s="31"/>
    </row>
    <row r="16" spans="2:17" s="25" customFormat="1" ht="188.25" customHeight="1" x14ac:dyDescent="0.25">
      <c r="B16" s="31">
        <v>11</v>
      </c>
      <c r="C16" s="31" t="s">
        <v>65</v>
      </c>
      <c r="D16" s="31" t="s">
        <v>53</v>
      </c>
      <c r="E16" s="31" t="s">
        <v>3</v>
      </c>
      <c r="F16" s="34" t="s">
        <v>242</v>
      </c>
      <c r="G16" s="31" t="s">
        <v>99</v>
      </c>
      <c r="H16" s="31" t="s">
        <v>44</v>
      </c>
      <c r="I16" s="31" t="s">
        <v>85</v>
      </c>
      <c r="J16" s="32">
        <v>41176471</v>
      </c>
      <c r="K16" s="32">
        <v>35000000</v>
      </c>
      <c r="L16" s="31" t="s">
        <v>12</v>
      </c>
      <c r="M16" s="31" t="s">
        <v>219</v>
      </c>
      <c r="N16" s="31" t="s">
        <v>8</v>
      </c>
      <c r="O16" s="33" t="s">
        <v>155</v>
      </c>
      <c r="P16" s="31"/>
      <c r="Q16" s="31"/>
    </row>
    <row r="17" spans="2:18" s="25" customFormat="1" ht="137.44999999999999" customHeight="1" x14ac:dyDescent="0.25">
      <c r="B17" s="31">
        <v>12</v>
      </c>
      <c r="C17" s="31" t="s">
        <v>65</v>
      </c>
      <c r="D17" s="31" t="s">
        <v>53</v>
      </c>
      <c r="E17" s="31" t="s">
        <v>3</v>
      </c>
      <c r="F17" s="34" t="s">
        <v>188</v>
      </c>
      <c r="G17" s="31" t="s">
        <v>104</v>
      </c>
      <c r="H17" s="31" t="s">
        <v>44</v>
      </c>
      <c r="I17" s="31" t="s">
        <v>85</v>
      </c>
      <c r="J17" s="32">
        <v>8000000</v>
      </c>
      <c r="K17" s="32">
        <v>6800000</v>
      </c>
      <c r="L17" s="31" t="s">
        <v>12</v>
      </c>
      <c r="M17" s="31" t="s">
        <v>66</v>
      </c>
      <c r="N17" s="31" t="s">
        <v>9</v>
      </c>
      <c r="O17" s="33" t="s">
        <v>192</v>
      </c>
      <c r="P17" s="31" t="s">
        <v>203</v>
      </c>
      <c r="Q17" s="31" t="s">
        <v>210</v>
      </c>
    </row>
    <row r="18" spans="2:18" s="25" customFormat="1" ht="137.44999999999999" customHeight="1" x14ac:dyDescent="0.25">
      <c r="B18" s="35">
        <v>13</v>
      </c>
      <c r="C18" s="35" t="s">
        <v>65</v>
      </c>
      <c r="D18" s="35" t="s">
        <v>53</v>
      </c>
      <c r="E18" s="35" t="s">
        <v>3</v>
      </c>
      <c r="F18" s="36" t="s">
        <v>143</v>
      </c>
      <c r="G18" s="35" t="s">
        <v>104</v>
      </c>
      <c r="H18" s="35" t="s">
        <v>44</v>
      </c>
      <c r="I18" s="35" t="s">
        <v>97</v>
      </c>
      <c r="J18" s="37">
        <v>4818066</v>
      </c>
      <c r="K18" s="37">
        <v>4095356</v>
      </c>
      <c r="L18" s="35" t="s">
        <v>12</v>
      </c>
      <c r="M18" s="35" t="s">
        <v>238</v>
      </c>
      <c r="N18" s="35" t="s">
        <v>9</v>
      </c>
      <c r="O18" s="38" t="s">
        <v>192</v>
      </c>
      <c r="P18" s="35" t="s">
        <v>193</v>
      </c>
      <c r="Q18" s="39">
        <v>45854</v>
      </c>
    </row>
    <row r="19" spans="2:18" s="25" customFormat="1" ht="155.25" customHeight="1" x14ac:dyDescent="0.25">
      <c r="B19" s="31">
        <v>14</v>
      </c>
      <c r="C19" s="31" t="s">
        <v>65</v>
      </c>
      <c r="D19" s="31" t="s">
        <v>53</v>
      </c>
      <c r="E19" s="31" t="s">
        <v>3</v>
      </c>
      <c r="F19" s="34" t="s">
        <v>105</v>
      </c>
      <c r="G19" s="31" t="s">
        <v>104</v>
      </c>
      <c r="H19" s="31" t="s">
        <v>44</v>
      </c>
      <c r="I19" s="31" t="s">
        <v>85</v>
      </c>
      <c r="J19" s="32">
        <v>86725188</v>
      </c>
      <c r="K19" s="32">
        <v>73716410</v>
      </c>
      <c r="L19" s="31" t="s">
        <v>12</v>
      </c>
      <c r="M19" s="31" t="s">
        <v>189</v>
      </c>
      <c r="N19" s="31" t="s">
        <v>9</v>
      </c>
      <c r="O19" s="33" t="s">
        <v>243</v>
      </c>
      <c r="P19" s="31" t="s">
        <v>166</v>
      </c>
      <c r="Q19" s="31" t="s">
        <v>155</v>
      </c>
      <c r="R19" s="24" t="s">
        <v>244</v>
      </c>
    </row>
    <row r="20" spans="2:18" s="25" customFormat="1" ht="137.44999999999999" customHeight="1" x14ac:dyDescent="0.25">
      <c r="B20" s="35">
        <v>15</v>
      </c>
      <c r="C20" s="35" t="s">
        <v>65</v>
      </c>
      <c r="D20" s="35" t="s">
        <v>53</v>
      </c>
      <c r="E20" s="35" t="s">
        <v>3</v>
      </c>
      <c r="F20" s="36" t="s">
        <v>106</v>
      </c>
      <c r="G20" s="35" t="s">
        <v>104</v>
      </c>
      <c r="H20" s="35" t="s">
        <v>44</v>
      </c>
      <c r="I20" s="35" t="s">
        <v>97</v>
      </c>
      <c r="J20" s="37">
        <v>9636132</v>
      </c>
      <c r="K20" s="37">
        <v>8190712</v>
      </c>
      <c r="L20" s="35" t="s">
        <v>12</v>
      </c>
      <c r="M20" s="35" t="s">
        <v>190</v>
      </c>
      <c r="N20" s="35" t="s">
        <v>9</v>
      </c>
      <c r="O20" s="38" t="s">
        <v>207</v>
      </c>
      <c r="P20" s="35" t="s">
        <v>209</v>
      </c>
      <c r="Q20" s="35" t="s">
        <v>208</v>
      </c>
    </row>
    <row r="21" spans="2:18" s="25" customFormat="1" ht="137.44999999999999" customHeight="1" x14ac:dyDescent="0.25">
      <c r="B21" s="31">
        <v>16</v>
      </c>
      <c r="C21" s="31" t="s">
        <v>65</v>
      </c>
      <c r="D21" s="31" t="s">
        <v>53</v>
      </c>
      <c r="E21" s="31" t="s">
        <v>3</v>
      </c>
      <c r="F21" s="34" t="s">
        <v>107</v>
      </c>
      <c r="G21" s="31" t="s">
        <v>104</v>
      </c>
      <c r="H21" s="31" t="s">
        <v>44</v>
      </c>
      <c r="I21" s="31" t="s">
        <v>85</v>
      </c>
      <c r="J21" s="32">
        <v>1176471</v>
      </c>
      <c r="K21" s="32">
        <v>1000000</v>
      </c>
      <c r="L21" s="31" t="s">
        <v>12</v>
      </c>
      <c r="M21" s="31" t="s">
        <v>108</v>
      </c>
      <c r="N21" s="31" t="s">
        <v>9</v>
      </c>
      <c r="O21" s="33" t="s">
        <v>213</v>
      </c>
      <c r="P21" s="31" t="s">
        <v>214</v>
      </c>
      <c r="Q21" s="40">
        <v>46063</v>
      </c>
    </row>
    <row r="22" spans="2:18" s="25" customFormat="1" ht="210.75" customHeight="1" x14ac:dyDescent="0.25">
      <c r="B22" s="31">
        <v>17</v>
      </c>
      <c r="C22" s="31" t="s">
        <v>65</v>
      </c>
      <c r="D22" s="31" t="s">
        <v>53</v>
      </c>
      <c r="E22" s="31" t="s">
        <v>3</v>
      </c>
      <c r="F22" s="34" t="s">
        <v>109</v>
      </c>
      <c r="G22" s="31" t="s">
        <v>110</v>
      </c>
      <c r="H22" s="31" t="s">
        <v>102</v>
      </c>
      <c r="I22" s="31" t="s">
        <v>85</v>
      </c>
      <c r="J22" s="32">
        <v>4705882</v>
      </c>
      <c r="K22" s="32">
        <v>4000000</v>
      </c>
      <c r="L22" s="31" t="s">
        <v>12</v>
      </c>
      <c r="M22" s="31" t="s">
        <v>111</v>
      </c>
      <c r="N22" s="31" t="s">
        <v>9</v>
      </c>
      <c r="O22" s="33" t="s">
        <v>195</v>
      </c>
      <c r="P22" s="31" t="s">
        <v>196</v>
      </c>
      <c r="Q22" s="31" t="s">
        <v>197</v>
      </c>
    </row>
    <row r="23" spans="2:18" s="25" customFormat="1" ht="137.44999999999999" customHeight="1" x14ac:dyDescent="0.25">
      <c r="B23" s="31">
        <v>18</v>
      </c>
      <c r="C23" s="31" t="s">
        <v>65</v>
      </c>
      <c r="D23" s="31" t="s">
        <v>53</v>
      </c>
      <c r="E23" s="31" t="s">
        <v>144</v>
      </c>
      <c r="F23" s="34" t="s">
        <v>112</v>
      </c>
      <c r="G23" s="31" t="s">
        <v>110</v>
      </c>
      <c r="H23" s="31" t="s">
        <v>102</v>
      </c>
      <c r="I23" s="31" t="s">
        <v>85</v>
      </c>
      <c r="J23" s="32">
        <v>1176471</v>
      </c>
      <c r="K23" s="32">
        <v>1000000</v>
      </c>
      <c r="L23" s="31" t="s">
        <v>12</v>
      </c>
      <c r="M23" s="31" t="s">
        <v>113</v>
      </c>
      <c r="N23" s="31" t="s">
        <v>8</v>
      </c>
      <c r="O23" s="33" t="s">
        <v>204</v>
      </c>
      <c r="P23" s="31" t="s">
        <v>205</v>
      </c>
      <c r="Q23" s="31" t="s">
        <v>206</v>
      </c>
    </row>
    <row r="24" spans="2:18" s="25" customFormat="1" ht="137.44999999999999" customHeight="1" x14ac:dyDescent="0.25">
      <c r="B24" s="35">
        <v>19</v>
      </c>
      <c r="C24" s="35" t="s">
        <v>65</v>
      </c>
      <c r="D24" s="35" t="s">
        <v>53</v>
      </c>
      <c r="E24" s="35" t="s">
        <v>61</v>
      </c>
      <c r="F24" s="35" t="s">
        <v>220</v>
      </c>
      <c r="G24" s="35" t="s">
        <v>221</v>
      </c>
      <c r="H24" s="35" t="s">
        <v>222</v>
      </c>
      <c r="I24" s="35" t="s">
        <v>223</v>
      </c>
      <c r="J24" s="37">
        <v>4487294</v>
      </c>
      <c r="K24" s="37">
        <v>3892040.71</v>
      </c>
      <c r="L24" s="35" t="s">
        <v>12</v>
      </c>
      <c r="M24" s="35" t="s">
        <v>224</v>
      </c>
      <c r="N24" s="35" t="s">
        <v>9</v>
      </c>
      <c r="O24" s="41" t="s">
        <v>251</v>
      </c>
      <c r="P24" s="41" t="s">
        <v>252</v>
      </c>
      <c r="Q24" s="41" t="s">
        <v>253</v>
      </c>
    </row>
    <row r="25" spans="2:18" s="25" customFormat="1" ht="137.44999999999999" customHeight="1" x14ac:dyDescent="0.25">
      <c r="B25" s="31">
        <v>20</v>
      </c>
      <c r="C25" s="31" t="s">
        <v>65</v>
      </c>
      <c r="D25" s="31" t="s">
        <v>53</v>
      </c>
      <c r="E25" s="31" t="s">
        <v>61</v>
      </c>
      <c r="F25" s="31" t="s">
        <v>148</v>
      </c>
      <c r="G25" s="31" t="s">
        <v>45</v>
      </c>
      <c r="H25" s="31" t="s">
        <v>149</v>
      </c>
      <c r="I25" s="31" t="s">
        <v>67</v>
      </c>
      <c r="J25" s="32">
        <v>23529411</v>
      </c>
      <c r="K25" s="32">
        <v>20000000</v>
      </c>
      <c r="L25" s="31" t="s">
        <v>12</v>
      </c>
      <c r="M25" s="31" t="s">
        <v>150</v>
      </c>
      <c r="N25" s="31" t="s">
        <v>8</v>
      </c>
      <c r="O25" s="42" t="s">
        <v>151</v>
      </c>
      <c r="P25" s="42" t="s">
        <v>152</v>
      </c>
      <c r="Q25" s="42" t="s">
        <v>153</v>
      </c>
    </row>
    <row r="26" spans="2:18" s="25" customFormat="1" ht="137.44999999999999" customHeight="1" x14ac:dyDescent="0.25">
      <c r="B26" s="35">
        <v>21</v>
      </c>
      <c r="C26" s="35" t="s">
        <v>65</v>
      </c>
      <c r="D26" s="35" t="s">
        <v>53</v>
      </c>
      <c r="E26" s="35" t="s">
        <v>61</v>
      </c>
      <c r="F26" s="35" t="s">
        <v>225</v>
      </c>
      <c r="G26" s="35" t="s">
        <v>226</v>
      </c>
      <c r="H26" s="35" t="s">
        <v>46</v>
      </c>
      <c r="I26" s="35" t="s">
        <v>223</v>
      </c>
      <c r="J26" s="37">
        <v>10460313</v>
      </c>
      <c r="K26" s="37">
        <v>9072721</v>
      </c>
      <c r="L26" s="35" t="s">
        <v>12</v>
      </c>
      <c r="M26" s="35" t="s">
        <v>227</v>
      </c>
      <c r="N26" s="35" t="s">
        <v>9</v>
      </c>
      <c r="O26" s="41" t="s">
        <v>254</v>
      </c>
      <c r="P26" s="41" t="s">
        <v>255</v>
      </c>
      <c r="Q26" s="41" t="s">
        <v>256</v>
      </c>
    </row>
    <row r="27" spans="2:18" s="26" customFormat="1" ht="174" customHeight="1" x14ac:dyDescent="0.25">
      <c r="B27" s="31">
        <v>22</v>
      </c>
      <c r="C27" s="31" t="s">
        <v>65</v>
      </c>
      <c r="D27" s="31" t="s">
        <v>53</v>
      </c>
      <c r="E27" s="31" t="s">
        <v>74</v>
      </c>
      <c r="F27" s="31" t="s">
        <v>73</v>
      </c>
      <c r="G27" s="31" t="s">
        <v>72</v>
      </c>
      <c r="H27" s="43" t="s">
        <v>46</v>
      </c>
      <c r="I27" s="31" t="s">
        <v>67</v>
      </c>
      <c r="J27" s="32">
        <v>19282807</v>
      </c>
      <c r="K27" s="32">
        <v>16724884</v>
      </c>
      <c r="L27" s="31" t="s">
        <v>12</v>
      </c>
      <c r="M27" s="31" t="s">
        <v>76</v>
      </c>
      <c r="N27" s="43" t="s">
        <v>9</v>
      </c>
      <c r="O27" s="42" t="s">
        <v>246</v>
      </c>
      <c r="P27" s="42" t="s">
        <v>247</v>
      </c>
      <c r="Q27" s="42" t="s">
        <v>248</v>
      </c>
      <c r="R27" s="24" t="s">
        <v>245</v>
      </c>
    </row>
    <row r="28" spans="2:18" s="24" customFormat="1" ht="171" customHeight="1" x14ac:dyDescent="0.25">
      <c r="B28" s="35">
        <v>23</v>
      </c>
      <c r="C28" s="35" t="s">
        <v>65</v>
      </c>
      <c r="D28" s="35" t="s">
        <v>53</v>
      </c>
      <c r="E28" s="35" t="s">
        <v>74</v>
      </c>
      <c r="F28" s="35" t="s">
        <v>114</v>
      </c>
      <c r="G28" s="35" t="s">
        <v>72</v>
      </c>
      <c r="H28" s="44" t="s">
        <v>46</v>
      </c>
      <c r="I28" s="35" t="s">
        <v>97</v>
      </c>
      <c r="J28" s="37">
        <v>2142534</v>
      </c>
      <c r="K28" s="37">
        <v>1858320</v>
      </c>
      <c r="L28" s="35" t="s">
        <v>12</v>
      </c>
      <c r="M28" s="35" t="s">
        <v>115</v>
      </c>
      <c r="N28" s="44" t="s">
        <v>9</v>
      </c>
      <c r="O28" s="41" t="s">
        <v>154</v>
      </c>
      <c r="P28" s="41" t="s">
        <v>166</v>
      </c>
      <c r="Q28" s="41" t="s">
        <v>168</v>
      </c>
    </row>
    <row r="29" spans="2:18" s="24" customFormat="1" ht="171" customHeight="1" x14ac:dyDescent="0.25">
      <c r="B29" s="31">
        <v>24</v>
      </c>
      <c r="C29" s="31" t="s">
        <v>65</v>
      </c>
      <c r="D29" s="31" t="s">
        <v>53</v>
      </c>
      <c r="E29" s="31" t="s">
        <v>71</v>
      </c>
      <c r="F29" s="45" t="s">
        <v>228</v>
      </c>
      <c r="G29" s="45" t="s">
        <v>229</v>
      </c>
      <c r="H29" s="43" t="s">
        <v>47</v>
      </c>
      <c r="I29" s="31" t="s">
        <v>67</v>
      </c>
      <c r="J29" s="32">
        <v>8882581</v>
      </c>
      <c r="K29" s="32">
        <v>7704280</v>
      </c>
      <c r="L29" s="31" t="s">
        <v>12</v>
      </c>
      <c r="M29" s="31" t="s">
        <v>230</v>
      </c>
      <c r="N29" s="31" t="s">
        <v>8</v>
      </c>
      <c r="O29" s="42" t="s">
        <v>257</v>
      </c>
      <c r="P29" s="42" t="s">
        <v>255</v>
      </c>
      <c r="Q29" s="42" t="s">
        <v>256</v>
      </c>
    </row>
    <row r="30" spans="2:18" s="24" customFormat="1" ht="171" customHeight="1" x14ac:dyDescent="0.25">
      <c r="B30" s="31">
        <v>25</v>
      </c>
      <c r="C30" s="31" t="s">
        <v>65</v>
      </c>
      <c r="D30" s="31" t="s">
        <v>53</v>
      </c>
      <c r="E30" s="31" t="s">
        <v>71</v>
      </c>
      <c r="F30" s="45" t="s">
        <v>231</v>
      </c>
      <c r="G30" s="45" t="s">
        <v>229</v>
      </c>
      <c r="H30" s="43" t="s">
        <v>47</v>
      </c>
      <c r="I30" s="31" t="s">
        <v>67</v>
      </c>
      <c r="J30" s="32">
        <v>1703605</v>
      </c>
      <c r="K30" s="32">
        <v>1477616</v>
      </c>
      <c r="L30" s="31" t="s">
        <v>12</v>
      </c>
      <c r="M30" s="31" t="s">
        <v>232</v>
      </c>
      <c r="N30" s="31" t="s">
        <v>9</v>
      </c>
      <c r="O30" s="42" t="s">
        <v>257</v>
      </c>
      <c r="P30" s="42" t="s">
        <v>255</v>
      </c>
      <c r="Q30" s="42" t="s">
        <v>256</v>
      </c>
    </row>
    <row r="31" spans="2:18" s="24" customFormat="1" ht="171" customHeight="1" x14ac:dyDescent="0.25">
      <c r="B31" s="31">
        <v>26</v>
      </c>
      <c r="C31" s="31" t="s">
        <v>65</v>
      </c>
      <c r="D31" s="31" t="s">
        <v>53</v>
      </c>
      <c r="E31" s="31" t="s">
        <v>71</v>
      </c>
      <c r="F31" s="45" t="s">
        <v>233</v>
      </c>
      <c r="G31" s="45" t="s">
        <v>234</v>
      </c>
      <c r="H31" s="43" t="s">
        <v>47</v>
      </c>
      <c r="I31" s="31" t="s">
        <v>67</v>
      </c>
      <c r="J31" s="32">
        <v>1794493</v>
      </c>
      <c r="K31" s="32">
        <v>1556448</v>
      </c>
      <c r="L31" s="31" t="s">
        <v>12</v>
      </c>
      <c r="M31" s="31" t="s">
        <v>235</v>
      </c>
      <c r="N31" s="31" t="s">
        <v>9</v>
      </c>
      <c r="O31" s="42" t="s">
        <v>257</v>
      </c>
      <c r="P31" s="42" t="s">
        <v>255</v>
      </c>
      <c r="Q31" s="42" t="s">
        <v>256</v>
      </c>
    </row>
    <row r="32" spans="2:18" s="24" customFormat="1" ht="249.75" customHeight="1" x14ac:dyDescent="0.25">
      <c r="B32" s="35">
        <v>27</v>
      </c>
      <c r="C32" s="35" t="s">
        <v>65</v>
      </c>
      <c r="D32" s="35" t="s">
        <v>53</v>
      </c>
      <c r="E32" s="35" t="s">
        <v>71</v>
      </c>
      <c r="F32" s="46" t="s">
        <v>116</v>
      </c>
      <c r="G32" s="35" t="s">
        <v>117</v>
      </c>
      <c r="H32" s="44" t="s">
        <v>47</v>
      </c>
      <c r="I32" s="35" t="s">
        <v>97</v>
      </c>
      <c r="J32" s="37">
        <v>1454615</v>
      </c>
      <c r="K32" s="37">
        <v>1261656</v>
      </c>
      <c r="L32" s="35" t="s">
        <v>12</v>
      </c>
      <c r="M32" s="35" t="s">
        <v>118</v>
      </c>
      <c r="N32" s="35" t="s">
        <v>9</v>
      </c>
      <c r="O32" s="41" t="s">
        <v>157</v>
      </c>
      <c r="P32" s="41" t="s">
        <v>169</v>
      </c>
      <c r="Q32" s="41" t="s">
        <v>170</v>
      </c>
    </row>
    <row r="33" spans="2:17" s="24" customFormat="1" ht="204.75" customHeight="1" x14ac:dyDescent="0.25">
      <c r="B33" s="35">
        <v>28</v>
      </c>
      <c r="C33" s="35" t="s">
        <v>65</v>
      </c>
      <c r="D33" s="35" t="s">
        <v>53</v>
      </c>
      <c r="E33" s="35" t="s">
        <v>71</v>
      </c>
      <c r="F33" s="46" t="s">
        <v>119</v>
      </c>
      <c r="G33" s="35" t="s">
        <v>120</v>
      </c>
      <c r="H33" s="44" t="s">
        <v>47</v>
      </c>
      <c r="I33" s="35" t="s">
        <v>121</v>
      </c>
      <c r="J33" s="37">
        <v>17294117.647058822</v>
      </c>
      <c r="K33" s="37">
        <v>15000000</v>
      </c>
      <c r="L33" s="35" t="s">
        <v>12</v>
      </c>
      <c r="M33" s="35" t="s">
        <v>158</v>
      </c>
      <c r="N33" s="35" t="s">
        <v>8</v>
      </c>
      <c r="O33" s="41" t="s">
        <v>159</v>
      </c>
      <c r="P33" s="41" t="s">
        <v>160</v>
      </c>
      <c r="Q33" s="41" t="s">
        <v>161</v>
      </c>
    </row>
    <row r="34" spans="2:17" s="26" customFormat="1" ht="224.25" customHeight="1" x14ac:dyDescent="0.25">
      <c r="B34" s="35">
        <v>29</v>
      </c>
      <c r="C34" s="35" t="s">
        <v>65</v>
      </c>
      <c r="D34" s="35" t="s">
        <v>53</v>
      </c>
      <c r="E34" s="35" t="s">
        <v>68</v>
      </c>
      <c r="F34" s="35" t="s">
        <v>122</v>
      </c>
      <c r="G34" s="35" t="s">
        <v>123</v>
      </c>
      <c r="H34" s="44" t="s">
        <v>48</v>
      </c>
      <c r="I34" s="35" t="s">
        <v>162</v>
      </c>
      <c r="J34" s="37">
        <v>15130441</v>
      </c>
      <c r="K34" s="37">
        <v>13123342</v>
      </c>
      <c r="L34" s="35" t="s">
        <v>12</v>
      </c>
      <c r="M34" s="35" t="s">
        <v>164</v>
      </c>
      <c r="N34" s="44" t="s">
        <v>8</v>
      </c>
      <c r="O34" s="41" t="s">
        <v>166</v>
      </c>
      <c r="P34" s="41" t="s">
        <v>155</v>
      </c>
      <c r="Q34" s="41" t="s">
        <v>156</v>
      </c>
    </row>
    <row r="35" spans="2:17" s="26" customFormat="1" ht="224.25" customHeight="1" x14ac:dyDescent="0.25">
      <c r="B35" s="35">
        <v>30</v>
      </c>
      <c r="C35" s="35" t="s">
        <v>65</v>
      </c>
      <c r="D35" s="35" t="s">
        <v>53</v>
      </c>
      <c r="E35" s="35" t="s">
        <v>68</v>
      </c>
      <c r="F35" s="35" t="s">
        <v>122</v>
      </c>
      <c r="G35" s="35" t="s">
        <v>123</v>
      </c>
      <c r="H35" s="44" t="s">
        <v>48</v>
      </c>
      <c r="I35" s="35" t="s">
        <v>163</v>
      </c>
      <c r="J35" s="37">
        <v>5515536</v>
      </c>
      <c r="K35" s="37">
        <v>4783883</v>
      </c>
      <c r="L35" s="35" t="s">
        <v>12</v>
      </c>
      <c r="M35" s="35" t="s">
        <v>165</v>
      </c>
      <c r="N35" s="44" t="s">
        <v>9</v>
      </c>
      <c r="O35" s="41" t="s">
        <v>166</v>
      </c>
      <c r="P35" s="41" t="s">
        <v>155</v>
      </c>
      <c r="Q35" s="41" t="s">
        <v>156</v>
      </c>
    </row>
    <row r="36" spans="2:17" s="26" customFormat="1" ht="224.25" customHeight="1" x14ac:dyDescent="0.25">
      <c r="B36" s="31">
        <v>31</v>
      </c>
      <c r="C36" s="31" t="s">
        <v>65</v>
      </c>
      <c r="D36" s="31" t="s">
        <v>53</v>
      </c>
      <c r="E36" s="31" t="s">
        <v>124</v>
      </c>
      <c r="F36" s="31" t="s">
        <v>171</v>
      </c>
      <c r="G36" s="31" t="s">
        <v>125</v>
      </c>
      <c r="H36" s="43" t="s">
        <v>126</v>
      </c>
      <c r="I36" s="31" t="s">
        <v>85</v>
      </c>
      <c r="J36" s="32">
        <v>75000000</v>
      </c>
      <c r="K36" s="32">
        <v>65051020.409999996</v>
      </c>
      <c r="L36" s="31" t="s">
        <v>12</v>
      </c>
      <c r="M36" s="31" t="s">
        <v>146</v>
      </c>
      <c r="N36" s="43" t="s">
        <v>8</v>
      </c>
      <c r="O36" s="42" t="s">
        <v>172</v>
      </c>
      <c r="P36" s="42" t="s">
        <v>152</v>
      </c>
      <c r="Q36" s="42" t="s">
        <v>173</v>
      </c>
    </row>
    <row r="37" spans="2:17" s="26" customFormat="1" ht="192.75" customHeight="1" x14ac:dyDescent="0.25">
      <c r="B37" s="35">
        <v>32</v>
      </c>
      <c r="C37" s="35" t="s">
        <v>65</v>
      </c>
      <c r="D37" s="35" t="s">
        <v>53</v>
      </c>
      <c r="E37" s="35" t="s">
        <v>124</v>
      </c>
      <c r="F37" s="35" t="s">
        <v>145</v>
      </c>
      <c r="G37" s="35" t="s">
        <v>125</v>
      </c>
      <c r="H37" s="44" t="s">
        <v>126</v>
      </c>
      <c r="I37" s="35" t="s">
        <v>97</v>
      </c>
      <c r="J37" s="37">
        <v>11529411.764705881</v>
      </c>
      <c r="K37" s="37">
        <v>10000000</v>
      </c>
      <c r="L37" s="35" t="s">
        <v>12</v>
      </c>
      <c r="M37" s="35" t="s">
        <v>128</v>
      </c>
      <c r="N37" s="44" t="s">
        <v>8</v>
      </c>
      <c r="O37" s="41" t="s">
        <v>172</v>
      </c>
      <c r="P37" s="41" t="s">
        <v>152</v>
      </c>
      <c r="Q37" s="41" t="s">
        <v>173</v>
      </c>
    </row>
    <row r="38" spans="2:17" s="26" customFormat="1" ht="192.75" customHeight="1" x14ac:dyDescent="0.25">
      <c r="B38" s="31">
        <v>33</v>
      </c>
      <c r="C38" s="31" t="s">
        <v>65</v>
      </c>
      <c r="D38" s="31" t="s">
        <v>53</v>
      </c>
      <c r="E38" s="31" t="s">
        <v>124</v>
      </c>
      <c r="F38" s="31" t="s">
        <v>129</v>
      </c>
      <c r="G38" s="31" t="s">
        <v>125</v>
      </c>
      <c r="H38" s="43" t="s">
        <v>126</v>
      </c>
      <c r="I38" s="31" t="s">
        <v>85</v>
      </c>
      <c r="J38" s="32">
        <v>4611765</v>
      </c>
      <c r="K38" s="32">
        <v>4000000</v>
      </c>
      <c r="L38" s="31" t="s">
        <v>12</v>
      </c>
      <c r="M38" s="31" t="s">
        <v>127</v>
      </c>
      <c r="N38" s="43" t="s">
        <v>9</v>
      </c>
      <c r="O38" s="42" t="s">
        <v>174</v>
      </c>
      <c r="P38" s="42" t="s">
        <v>175</v>
      </c>
      <c r="Q38" s="42" t="s">
        <v>176</v>
      </c>
    </row>
    <row r="39" spans="2:17" s="26" customFormat="1" ht="192.75" customHeight="1" x14ac:dyDescent="0.25">
      <c r="B39" s="35">
        <v>34</v>
      </c>
      <c r="C39" s="35" t="s">
        <v>65</v>
      </c>
      <c r="D39" s="35" t="s">
        <v>53</v>
      </c>
      <c r="E39" s="35" t="s">
        <v>124</v>
      </c>
      <c r="F39" s="35" t="s">
        <v>130</v>
      </c>
      <c r="G39" s="35" t="s">
        <v>125</v>
      </c>
      <c r="H39" s="44" t="s">
        <v>126</v>
      </c>
      <c r="I39" s="35" t="s">
        <v>121</v>
      </c>
      <c r="J39" s="37">
        <v>40352941.176470593</v>
      </c>
      <c r="K39" s="37">
        <v>35000000</v>
      </c>
      <c r="L39" s="35" t="s">
        <v>12</v>
      </c>
      <c r="M39" s="35" t="s">
        <v>131</v>
      </c>
      <c r="N39" s="44" t="s">
        <v>8</v>
      </c>
      <c r="O39" s="41" t="s">
        <v>177</v>
      </c>
      <c r="P39" s="41" t="s">
        <v>159</v>
      </c>
      <c r="Q39" s="41" t="s">
        <v>156</v>
      </c>
    </row>
    <row r="40" spans="2:17" s="26" customFormat="1" ht="192.75" customHeight="1" x14ac:dyDescent="0.25">
      <c r="B40" s="35">
        <v>35</v>
      </c>
      <c r="C40" s="35" t="s">
        <v>65</v>
      </c>
      <c r="D40" s="35" t="s">
        <v>53</v>
      </c>
      <c r="E40" s="35" t="s">
        <v>62</v>
      </c>
      <c r="F40" s="35" t="s">
        <v>236</v>
      </c>
      <c r="G40" s="35" t="s">
        <v>49</v>
      </c>
      <c r="H40" s="35" t="s">
        <v>13</v>
      </c>
      <c r="I40" s="35" t="s">
        <v>223</v>
      </c>
      <c r="J40" s="37">
        <v>1152941.58</v>
      </c>
      <c r="K40" s="37">
        <v>647059</v>
      </c>
      <c r="L40" s="35" t="s">
        <v>12</v>
      </c>
      <c r="M40" s="35" t="s">
        <v>237</v>
      </c>
      <c r="N40" s="35" t="s">
        <v>9</v>
      </c>
      <c r="O40" s="41" t="s">
        <v>258</v>
      </c>
      <c r="P40" s="41" t="s">
        <v>255</v>
      </c>
      <c r="Q40" s="41" t="s">
        <v>259</v>
      </c>
    </row>
    <row r="41" spans="2:17" s="26" customFormat="1" ht="174.75" customHeight="1" x14ac:dyDescent="0.25">
      <c r="B41" s="31">
        <v>36</v>
      </c>
      <c r="C41" s="31" t="s">
        <v>65</v>
      </c>
      <c r="D41" s="31" t="s">
        <v>53</v>
      </c>
      <c r="E41" s="31" t="s">
        <v>62</v>
      </c>
      <c r="F41" s="31" t="s">
        <v>132</v>
      </c>
      <c r="G41" s="31" t="s">
        <v>49</v>
      </c>
      <c r="H41" s="31" t="s">
        <v>13</v>
      </c>
      <c r="I41" s="31" t="s">
        <v>85</v>
      </c>
      <c r="J41" s="32">
        <v>21873834</v>
      </c>
      <c r="K41" s="32">
        <v>12276132</v>
      </c>
      <c r="L41" s="31" t="s">
        <v>12</v>
      </c>
      <c r="M41" s="31" t="s">
        <v>133</v>
      </c>
      <c r="N41" s="31" t="s">
        <v>9</v>
      </c>
      <c r="O41" s="42" t="s">
        <v>178</v>
      </c>
      <c r="P41" s="42" t="s">
        <v>179</v>
      </c>
      <c r="Q41" s="42" t="s">
        <v>180</v>
      </c>
    </row>
    <row r="42" spans="2:17" s="24" customFormat="1" ht="179.25" customHeight="1" x14ac:dyDescent="0.25">
      <c r="B42" s="35">
        <v>37</v>
      </c>
      <c r="C42" s="35" t="s">
        <v>65</v>
      </c>
      <c r="D42" s="35" t="s">
        <v>53</v>
      </c>
      <c r="E42" s="35" t="s">
        <v>62</v>
      </c>
      <c r="F42" s="35" t="s">
        <v>134</v>
      </c>
      <c r="G42" s="35" t="s">
        <v>49</v>
      </c>
      <c r="H42" s="35" t="s">
        <v>13</v>
      </c>
      <c r="I42" s="35" t="s">
        <v>97</v>
      </c>
      <c r="J42" s="37">
        <v>2480027</v>
      </c>
      <c r="K42" s="37">
        <v>1364015</v>
      </c>
      <c r="L42" s="35" t="s">
        <v>12</v>
      </c>
      <c r="M42" s="35" t="s">
        <v>135</v>
      </c>
      <c r="N42" s="35" t="s">
        <v>9</v>
      </c>
      <c r="O42" s="41" t="s">
        <v>178</v>
      </c>
      <c r="P42" s="41" t="s">
        <v>179</v>
      </c>
      <c r="Q42" s="41" t="s">
        <v>180</v>
      </c>
    </row>
    <row r="43" spans="2:17" s="24" customFormat="1" ht="174.75" customHeight="1" x14ac:dyDescent="0.25">
      <c r="B43" s="31">
        <v>38</v>
      </c>
      <c r="C43" s="31" t="s">
        <v>65</v>
      </c>
      <c r="D43" s="31" t="s">
        <v>53</v>
      </c>
      <c r="E43" s="31" t="s">
        <v>62</v>
      </c>
      <c r="F43" s="31" t="s">
        <v>136</v>
      </c>
      <c r="G43" s="31" t="s">
        <v>49</v>
      </c>
      <c r="H43" s="31" t="s">
        <v>13</v>
      </c>
      <c r="I43" s="31" t="s">
        <v>85</v>
      </c>
      <c r="J43" s="32">
        <v>20989134.32</v>
      </c>
      <c r="K43" s="32">
        <v>11779617</v>
      </c>
      <c r="L43" s="31" t="s">
        <v>12</v>
      </c>
      <c r="M43" s="31" t="s">
        <v>133</v>
      </c>
      <c r="N43" s="31" t="s">
        <v>9</v>
      </c>
      <c r="O43" s="42" t="s">
        <v>154</v>
      </c>
      <c r="P43" s="42" t="s">
        <v>166</v>
      </c>
      <c r="Q43" s="42" t="s">
        <v>180</v>
      </c>
    </row>
    <row r="44" spans="2:17" s="24" customFormat="1" ht="179.25" customHeight="1" x14ac:dyDescent="0.25">
      <c r="B44" s="35">
        <v>39</v>
      </c>
      <c r="C44" s="35" t="s">
        <v>65</v>
      </c>
      <c r="D44" s="35" t="s">
        <v>53</v>
      </c>
      <c r="E44" s="35" t="s">
        <v>62</v>
      </c>
      <c r="F44" s="35" t="s">
        <v>147</v>
      </c>
      <c r="G44" s="35" t="s">
        <v>49</v>
      </c>
      <c r="H44" s="35" t="s">
        <v>13</v>
      </c>
      <c r="I44" s="35" t="s">
        <v>97</v>
      </c>
      <c r="J44" s="37">
        <v>2332125.6</v>
      </c>
      <c r="K44" s="37">
        <v>1308846</v>
      </c>
      <c r="L44" s="35" t="s">
        <v>12</v>
      </c>
      <c r="M44" s="35" t="s">
        <v>135</v>
      </c>
      <c r="N44" s="35" t="s">
        <v>9</v>
      </c>
      <c r="O44" s="41" t="s">
        <v>154</v>
      </c>
      <c r="P44" s="41" t="s">
        <v>166</v>
      </c>
      <c r="Q44" s="41" t="s">
        <v>180</v>
      </c>
    </row>
    <row r="45" spans="2:17" s="24" customFormat="1" ht="165.75" customHeight="1" x14ac:dyDescent="0.25">
      <c r="B45" s="31">
        <v>40</v>
      </c>
      <c r="C45" s="31" t="s">
        <v>65</v>
      </c>
      <c r="D45" s="31" t="s">
        <v>53</v>
      </c>
      <c r="E45" s="31" t="s">
        <v>62</v>
      </c>
      <c r="F45" s="31" t="s">
        <v>137</v>
      </c>
      <c r="G45" s="31" t="s">
        <v>138</v>
      </c>
      <c r="H45" s="31" t="s">
        <v>139</v>
      </c>
      <c r="I45" s="31" t="s">
        <v>85</v>
      </c>
      <c r="J45" s="32">
        <v>3563635.74</v>
      </c>
      <c r="K45" s="32">
        <v>2000000</v>
      </c>
      <c r="L45" s="31" t="s">
        <v>12</v>
      </c>
      <c r="M45" s="31" t="s">
        <v>181</v>
      </c>
      <c r="N45" s="31" t="s">
        <v>9</v>
      </c>
      <c r="O45" s="42" t="s">
        <v>182</v>
      </c>
      <c r="P45" s="42" t="s">
        <v>183</v>
      </c>
      <c r="Q45" s="42" t="s">
        <v>184</v>
      </c>
    </row>
    <row r="46" spans="2:17" s="24" customFormat="1" ht="245.25" customHeight="1" x14ac:dyDescent="0.25">
      <c r="B46" s="31">
        <v>41</v>
      </c>
      <c r="C46" s="31" t="s">
        <v>65</v>
      </c>
      <c r="D46" s="31" t="s">
        <v>53</v>
      </c>
      <c r="E46" s="31" t="s">
        <v>63</v>
      </c>
      <c r="F46" s="31" t="s">
        <v>54</v>
      </c>
      <c r="G46" s="31" t="s">
        <v>64</v>
      </c>
      <c r="H46" s="31" t="s">
        <v>50</v>
      </c>
      <c r="I46" s="31" t="s">
        <v>67</v>
      </c>
      <c r="J46" s="32">
        <v>64306362.159999996</v>
      </c>
      <c r="K46" s="32">
        <v>54660408.439999998</v>
      </c>
      <c r="L46" s="31" t="s">
        <v>12</v>
      </c>
      <c r="M46" s="31" t="s">
        <v>77</v>
      </c>
      <c r="N46" s="31" t="s">
        <v>8</v>
      </c>
      <c r="O46" s="42" t="s">
        <v>249</v>
      </c>
      <c r="P46" s="42" t="s">
        <v>250</v>
      </c>
      <c r="Q46" s="42" t="s">
        <v>184</v>
      </c>
    </row>
    <row r="47" spans="2:17" s="24" customFormat="1" ht="261" customHeight="1" x14ac:dyDescent="0.25">
      <c r="B47" s="31">
        <v>42</v>
      </c>
      <c r="C47" s="31" t="s">
        <v>65</v>
      </c>
      <c r="D47" s="31" t="s">
        <v>53</v>
      </c>
      <c r="E47" s="31" t="s">
        <v>63</v>
      </c>
      <c r="F47" s="31" t="s">
        <v>55</v>
      </c>
      <c r="G47" s="31" t="s">
        <v>64</v>
      </c>
      <c r="H47" s="31" t="s">
        <v>50</v>
      </c>
      <c r="I47" s="31" t="s">
        <v>67</v>
      </c>
      <c r="J47" s="32">
        <v>13051475.76</v>
      </c>
      <c r="K47" s="32">
        <v>11093754.59</v>
      </c>
      <c r="L47" s="31" t="s">
        <v>12</v>
      </c>
      <c r="M47" s="31" t="s">
        <v>78</v>
      </c>
      <c r="N47" s="31" t="s">
        <v>8</v>
      </c>
      <c r="O47" s="42" t="s">
        <v>249</v>
      </c>
      <c r="P47" s="42" t="s">
        <v>250</v>
      </c>
      <c r="Q47" s="42" t="s">
        <v>184</v>
      </c>
    </row>
    <row r="48" spans="2:17" s="24" customFormat="1" ht="258.75" customHeight="1" x14ac:dyDescent="0.25">
      <c r="B48" s="31">
        <v>43</v>
      </c>
      <c r="C48" s="31" t="s">
        <v>65</v>
      </c>
      <c r="D48" s="31" t="s">
        <v>53</v>
      </c>
      <c r="E48" s="31" t="s">
        <v>63</v>
      </c>
      <c r="F48" s="31" t="s">
        <v>56</v>
      </c>
      <c r="G48" s="31" t="s">
        <v>64</v>
      </c>
      <c r="H48" s="31" t="s">
        <v>50</v>
      </c>
      <c r="I48" s="31" t="s">
        <v>67</v>
      </c>
      <c r="J48" s="32">
        <v>10729028.9</v>
      </c>
      <c r="K48" s="32">
        <v>9119674.1600000001</v>
      </c>
      <c r="L48" s="31" t="s">
        <v>12</v>
      </c>
      <c r="M48" s="31" t="s">
        <v>79</v>
      </c>
      <c r="N48" s="31" t="s">
        <v>9</v>
      </c>
      <c r="O48" s="42" t="s">
        <v>249</v>
      </c>
      <c r="P48" s="42" t="s">
        <v>250</v>
      </c>
      <c r="Q48" s="42" t="s">
        <v>184</v>
      </c>
    </row>
    <row r="49" spans="1:21" s="24" customFormat="1" ht="242.25" customHeight="1" x14ac:dyDescent="0.25">
      <c r="B49" s="35">
        <v>44</v>
      </c>
      <c r="C49" s="35" t="s">
        <v>65</v>
      </c>
      <c r="D49" s="35" t="s">
        <v>53</v>
      </c>
      <c r="E49" s="35" t="s">
        <v>63</v>
      </c>
      <c r="F49" s="35" t="s">
        <v>140</v>
      </c>
      <c r="G49" s="35" t="s">
        <v>64</v>
      </c>
      <c r="H49" s="35" t="s">
        <v>50</v>
      </c>
      <c r="I49" s="35" t="s">
        <v>185</v>
      </c>
      <c r="J49" s="37">
        <v>8923002</v>
      </c>
      <c r="K49" s="37">
        <v>7739338</v>
      </c>
      <c r="L49" s="35" t="s">
        <v>12</v>
      </c>
      <c r="M49" s="35" t="s">
        <v>187</v>
      </c>
      <c r="N49" s="35" t="s">
        <v>8</v>
      </c>
      <c r="O49" s="41" t="s">
        <v>182</v>
      </c>
      <c r="P49" s="41" t="s">
        <v>183</v>
      </c>
      <c r="Q49" s="41" t="s">
        <v>184</v>
      </c>
    </row>
    <row r="50" spans="1:21" s="24" customFormat="1" ht="242.25" customHeight="1" x14ac:dyDescent="0.25">
      <c r="B50" s="35">
        <v>45</v>
      </c>
      <c r="C50" s="35" t="s">
        <v>65</v>
      </c>
      <c r="D50" s="35" t="s">
        <v>53</v>
      </c>
      <c r="E50" s="35" t="s">
        <v>63</v>
      </c>
      <c r="F50" s="35" t="s">
        <v>140</v>
      </c>
      <c r="G50" s="35" t="s">
        <v>64</v>
      </c>
      <c r="H50" s="35" t="s">
        <v>50</v>
      </c>
      <c r="I50" s="35" t="s">
        <v>163</v>
      </c>
      <c r="J50" s="37">
        <v>3252723</v>
      </c>
      <c r="K50" s="37">
        <v>2821240</v>
      </c>
      <c r="L50" s="35" t="s">
        <v>12</v>
      </c>
      <c r="M50" s="35" t="s">
        <v>186</v>
      </c>
      <c r="N50" s="35" t="s">
        <v>9</v>
      </c>
      <c r="O50" s="41" t="s">
        <v>182</v>
      </c>
      <c r="P50" s="41" t="s">
        <v>183</v>
      </c>
      <c r="Q50" s="41" t="s">
        <v>184</v>
      </c>
    </row>
    <row r="51" spans="1:21" s="24" customFormat="1" ht="172.5" customHeight="1" x14ac:dyDescent="0.25">
      <c r="B51" s="31">
        <v>46</v>
      </c>
      <c r="C51" s="31" t="s">
        <v>65</v>
      </c>
      <c r="D51" s="31" t="s">
        <v>53</v>
      </c>
      <c r="E51" s="31" t="s">
        <v>191</v>
      </c>
      <c r="F51" s="31" t="s">
        <v>57</v>
      </c>
      <c r="G51" s="31" t="s">
        <v>75</v>
      </c>
      <c r="H51" s="31" t="s">
        <v>51</v>
      </c>
      <c r="I51" s="31" t="s">
        <v>67</v>
      </c>
      <c r="J51" s="32">
        <v>45104717</v>
      </c>
      <c r="K51" s="32">
        <v>39121438</v>
      </c>
      <c r="L51" s="31" t="s">
        <v>12</v>
      </c>
      <c r="M51" s="31" t="s">
        <v>58</v>
      </c>
      <c r="N51" s="31" t="s">
        <v>9</v>
      </c>
      <c r="O51" s="42" t="s">
        <v>249</v>
      </c>
      <c r="P51" s="42" t="s">
        <v>250</v>
      </c>
      <c r="Q51" s="42" t="s">
        <v>184</v>
      </c>
    </row>
    <row r="52" spans="1:21" s="24" customFormat="1" ht="176.25" customHeight="1" x14ac:dyDescent="0.25">
      <c r="B52" s="35">
        <v>47</v>
      </c>
      <c r="C52" s="35" t="s">
        <v>65</v>
      </c>
      <c r="D52" s="35" t="s">
        <v>53</v>
      </c>
      <c r="E52" s="35" t="s">
        <v>191</v>
      </c>
      <c r="F52" s="35" t="s">
        <v>141</v>
      </c>
      <c r="G52" s="35" t="s">
        <v>75</v>
      </c>
      <c r="H52" s="35" t="s">
        <v>51</v>
      </c>
      <c r="I52" s="35" t="s">
        <v>97</v>
      </c>
      <c r="J52" s="37">
        <v>12594123</v>
      </c>
      <c r="K52" s="37">
        <v>10923474</v>
      </c>
      <c r="L52" s="35" t="s">
        <v>12</v>
      </c>
      <c r="M52" s="35" t="s">
        <v>142</v>
      </c>
      <c r="N52" s="35" t="s">
        <v>9</v>
      </c>
      <c r="O52" s="41" t="s">
        <v>182</v>
      </c>
      <c r="P52" s="41" t="s">
        <v>183</v>
      </c>
      <c r="Q52" s="41" t="s">
        <v>184</v>
      </c>
    </row>
    <row r="53" spans="1:21" s="29" customFormat="1" ht="75.75" customHeight="1" x14ac:dyDescent="0.25">
      <c r="A53" s="27"/>
      <c r="B53" s="47"/>
      <c r="C53" s="47"/>
      <c r="D53" s="47"/>
      <c r="E53" s="48"/>
      <c r="F53" s="49"/>
      <c r="G53" s="49" t="s">
        <v>10</v>
      </c>
      <c r="H53" s="50"/>
      <c r="I53" s="49"/>
      <c r="J53" s="51">
        <f>SUM(J6:J52)</f>
        <v>781352153.64823544</v>
      </c>
      <c r="K53" s="51">
        <f>SUM(K6:K52)</f>
        <v>654014290.30999994</v>
      </c>
      <c r="L53" s="49"/>
      <c r="M53" s="47"/>
      <c r="N53" s="52"/>
      <c r="O53" s="52"/>
      <c r="P53" s="53"/>
      <c r="Q53" s="54"/>
      <c r="R53" s="28"/>
      <c r="S53" s="28"/>
      <c r="T53" s="28"/>
      <c r="U53" s="28"/>
    </row>
    <row r="55" spans="1:21" ht="50.1" customHeight="1" x14ac:dyDescent="0.25">
      <c r="B55" s="59" t="s">
        <v>217</v>
      </c>
      <c r="C55" s="59"/>
      <c r="D55" s="59"/>
      <c r="E55" s="59"/>
      <c r="F55" s="59"/>
      <c r="G55" s="59"/>
      <c r="H55" s="59"/>
      <c r="I55" s="59"/>
      <c r="J55" s="59"/>
      <c r="K55" s="59"/>
      <c r="L55" s="59"/>
      <c r="M55" s="59"/>
      <c r="N55" s="59"/>
      <c r="O55" s="59"/>
      <c r="P55" s="59"/>
      <c r="Q55" s="59"/>
    </row>
  </sheetData>
  <autoFilter ref="A5:Q53" xr:uid="{00000000-0009-0000-0000-000000000000}"/>
  <mergeCells count="18">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 ref="B55:Q55"/>
    <mergeCell ref="K4:K5"/>
  </mergeCells>
  <phoneticPr fontId="13" type="noConversion"/>
  <pageMargins left="0.31496062992125984" right="0.31496062992125984" top="0.74803149606299213" bottom="0.74803149606299213" header="0.31496062992125984" footer="0.31496062992125984"/>
  <pageSetup paperSize="8"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33</v>
      </c>
      <c r="D2" s="6" t="s">
        <v>32</v>
      </c>
      <c r="E2" s="6" t="s">
        <v>35</v>
      </c>
      <c r="F2" s="6" t="s">
        <v>34</v>
      </c>
    </row>
    <row r="3" spans="2:6" ht="18.75" x14ac:dyDescent="0.25">
      <c r="B3" s="3" t="s">
        <v>17</v>
      </c>
      <c r="C3" s="3"/>
      <c r="D3" s="4"/>
      <c r="E3" s="11"/>
      <c r="F3" s="11"/>
    </row>
    <row r="4" spans="2:6" ht="18.75" x14ac:dyDescent="0.25">
      <c r="B4" s="3" t="s">
        <v>18</v>
      </c>
      <c r="C4" s="3"/>
      <c r="D4" s="4"/>
      <c r="E4" s="11"/>
      <c r="F4" s="11"/>
    </row>
    <row r="5" spans="2:6" ht="18.75" x14ac:dyDescent="0.25">
      <c r="B5" s="3" t="s">
        <v>11</v>
      </c>
      <c r="C5" s="3"/>
      <c r="D5" s="4"/>
      <c r="E5" s="11"/>
      <c r="F5" s="11"/>
    </row>
    <row r="6" spans="2:6" ht="18.75" x14ac:dyDescent="0.25">
      <c r="B6" s="3" t="s">
        <v>19</v>
      </c>
      <c r="C6" s="3"/>
      <c r="D6" s="4"/>
      <c r="E6" s="11"/>
      <c r="F6" s="11"/>
    </row>
    <row r="7" spans="2:6" ht="18.75" x14ac:dyDescent="0.25">
      <c r="B7" s="3" t="s">
        <v>20</v>
      </c>
      <c r="C7" s="12"/>
      <c r="D7" s="13"/>
      <c r="E7" s="14"/>
      <c r="F7" s="14"/>
    </row>
    <row r="8" spans="2:6" ht="18.75" x14ac:dyDescent="0.25">
      <c r="B8" s="3" t="s">
        <v>21</v>
      </c>
      <c r="C8" s="3"/>
      <c r="D8" s="4"/>
      <c r="E8" s="11"/>
      <c r="F8" s="11"/>
    </row>
    <row r="9" spans="2:6" ht="18.75" x14ac:dyDescent="0.25">
      <c r="B9" s="3" t="s">
        <v>22</v>
      </c>
      <c r="C9" s="3"/>
      <c r="D9" s="4"/>
      <c r="E9" s="11"/>
      <c r="F9" s="11"/>
    </row>
    <row r="10" spans="2:6" ht="18.75" x14ac:dyDescent="0.25">
      <c r="B10" s="3" t="s">
        <v>23</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24</v>
      </c>
      <c r="C12" s="3"/>
      <c r="D12" s="4"/>
      <c r="E12" s="9"/>
      <c r="F12" s="9"/>
    </row>
    <row r="13" spans="2:6" ht="18.75" x14ac:dyDescent="0.25">
      <c r="B13" s="3" t="s">
        <v>25</v>
      </c>
      <c r="C13" s="3"/>
      <c r="D13" s="4"/>
      <c r="E13" s="9"/>
      <c r="F13" s="9"/>
    </row>
    <row r="14" spans="2:6" ht="18.75" x14ac:dyDescent="0.25">
      <c r="B14" s="3" t="s">
        <v>30</v>
      </c>
      <c r="C14" s="3"/>
      <c r="D14" s="4"/>
      <c r="E14" s="9"/>
      <c r="F14" s="9"/>
    </row>
    <row r="15" spans="2:6" ht="18.75" x14ac:dyDescent="0.25">
      <c r="B15" s="3" t="s">
        <v>26</v>
      </c>
      <c r="C15" s="3"/>
      <c r="D15" s="4"/>
      <c r="E15" s="9"/>
      <c r="F15" s="9"/>
    </row>
    <row r="16" spans="2:6" ht="18.75" x14ac:dyDescent="0.25">
      <c r="B16" s="3" t="s">
        <v>27</v>
      </c>
      <c r="C16" s="3"/>
      <c r="D16" s="4"/>
      <c r="E16" s="9"/>
      <c r="F16" s="9"/>
    </row>
    <row r="17" spans="2:6" ht="18.75" x14ac:dyDescent="0.25">
      <c r="B17" s="3" t="s">
        <v>15</v>
      </c>
      <c r="C17" s="3"/>
      <c r="D17" s="4"/>
      <c r="E17" s="9"/>
      <c r="F17" s="9"/>
    </row>
    <row r="18" spans="2:6" ht="18.75" x14ac:dyDescent="0.25">
      <c r="B18" s="3" t="s">
        <v>28</v>
      </c>
      <c r="C18" s="3"/>
      <c r="D18" s="4"/>
      <c r="E18" s="9"/>
      <c r="F18" s="9"/>
    </row>
    <row r="19" spans="2:6" ht="18.75" x14ac:dyDescent="0.25">
      <c r="B19" s="3" t="s">
        <v>29</v>
      </c>
      <c r="C19" s="3"/>
      <c r="D19" s="4"/>
      <c r="E19" s="9"/>
      <c r="F19" s="9"/>
    </row>
    <row r="20" spans="2:6" ht="18.75" x14ac:dyDescent="0.25">
      <c r="B20" s="7" t="s">
        <v>31</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36</v>
      </c>
      <c r="B3" t="s">
        <v>38</v>
      </c>
      <c r="C3" t="s">
        <v>39</v>
      </c>
    </row>
    <row r="4" spans="1:3" x14ac:dyDescent="0.25">
      <c r="A4" s="2" t="s">
        <v>29</v>
      </c>
      <c r="B4">
        <v>5</v>
      </c>
      <c r="C4">
        <v>5</v>
      </c>
    </row>
    <row r="5" spans="1:3" x14ac:dyDescent="0.25">
      <c r="A5" s="2" t="s">
        <v>30</v>
      </c>
      <c r="B5">
        <v>20</v>
      </c>
      <c r="C5">
        <v>20</v>
      </c>
    </row>
    <row r="6" spans="1:3" x14ac:dyDescent="0.25">
      <c r="A6" s="2" t="s">
        <v>15</v>
      </c>
      <c r="B6">
        <v>16</v>
      </c>
      <c r="C6">
        <v>16</v>
      </c>
    </row>
    <row r="7" spans="1:3" x14ac:dyDescent="0.25">
      <c r="A7" s="2" t="s">
        <v>26</v>
      </c>
      <c r="B7">
        <v>59</v>
      </c>
      <c r="C7">
        <v>32</v>
      </c>
    </row>
    <row r="8" spans="1:3" x14ac:dyDescent="0.25">
      <c r="A8" s="2" t="s">
        <v>27</v>
      </c>
      <c r="B8">
        <v>28</v>
      </c>
      <c r="C8">
        <v>12</v>
      </c>
    </row>
    <row r="9" spans="1:3" x14ac:dyDescent="0.25">
      <c r="A9" s="2" t="s">
        <v>23</v>
      </c>
      <c r="B9">
        <v>28</v>
      </c>
      <c r="C9">
        <v>22</v>
      </c>
    </row>
    <row r="10" spans="1:3" x14ac:dyDescent="0.25">
      <c r="A10" s="2" t="s">
        <v>22</v>
      </c>
      <c r="B10">
        <v>35</v>
      </c>
      <c r="C10">
        <v>31</v>
      </c>
    </row>
    <row r="11" spans="1:3" x14ac:dyDescent="0.25">
      <c r="A11" s="2" t="s">
        <v>17</v>
      </c>
      <c r="B11">
        <v>40</v>
      </c>
      <c r="C11">
        <v>17</v>
      </c>
    </row>
    <row r="12" spans="1:3" x14ac:dyDescent="0.25">
      <c r="A12" s="2" t="s">
        <v>21</v>
      </c>
      <c r="B12">
        <v>45</v>
      </c>
      <c r="C12">
        <v>45</v>
      </c>
    </row>
    <row r="13" spans="1:3" x14ac:dyDescent="0.25">
      <c r="A13" s="2" t="s">
        <v>11</v>
      </c>
      <c r="B13">
        <v>25</v>
      </c>
      <c r="C13">
        <v>24</v>
      </c>
    </row>
    <row r="14" spans="1:3" x14ac:dyDescent="0.25">
      <c r="A14" s="2" t="s">
        <v>18</v>
      </c>
      <c r="B14">
        <v>57</v>
      </c>
      <c r="C14">
        <v>53</v>
      </c>
    </row>
    <row r="15" spans="1:3" x14ac:dyDescent="0.25">
      <c r="A15" s="2" t="s">
        <v>19</v>
      </c>
      <c r="B15">
        <v>29</v>
      </c>
      <c r="C15">
        <v>26</v>
      </c>
    </row>
    <row r="16" spans="1:3" x14ac:dyDescent="0.25">
      <c r="A16" s="2" t="s">
        <v>25</v>
      </c>
      <c r="B16">
        <v>97</v>
      </c>
      <c r="C16">
        <v>63</v>
      </c>
    </row>
    <row r="17" spans="1:8" x14ac:dyDescent="0.25">
      <c r="A17" s="2" t="s">
        <v>28</v>
      </c>
      <c r="B17">
        <v>15</v>
      </c>
      <c r="C17">
        <v>15</v>
      </c>
    </row>
    <row r="18" spans="1:8" x14ac:dyDescent="0.25">
      <c r="A18" s="2" t="s">
        <v>20</v>
      </c>
    </row>
    <row r="19" spans="1:8" x14ac:dyDescent="0.25">
      <c r="A19" s="2" t="s">
        <v>24</v>
      </c>
      <c r="B19">
        <v>94</v>
      </c>
      <c r="C19">
        <v>94</v>
      </c>
    </row>
    <row r="20" spans="1:8" x14ac:dyDescent="0.25">
      <c r="A20" s="2" t="s">
        <v>37</v>
      </c>
      <c r="B20">
        <v>593</v>
      </c>
      <c r="C20">
        <v>475</v>
      </c>
    </row>
    <row r="22" spans="1:8" x14ac:dyDescent="0.25">
      <c r="F22" s="1" t="s">
        <v>36</v>
      </c>
      <c r="G22" t="s">
        <v>42</v>
      </c>
      <c r="H22" t="s">
        <v>43</v>
      </c>
    </row>
    <row r="23" spans="1:8" x14ac:dyDescent="0.25">
      <c r="F23" s="2" t="s">
        <v>29</v>
      </c>
      <c r="G23" s="16">
        <v>959.43086400000004</v>
      </c>
      <c r="H23" s="16">
        <v>457.48787299999998</v>
      </c>
    </row>
    <row r="24" spans="1:8" x14ac:dyDescent="0.25">
      <c r="F24" s="2" t="s">
        <v>30</v>
      </c>
      <c r="G24" s="16">
        <v>1953.4533220000001</v>
      </c>
      <c r="H24" s="16">
        <v>1464.0072379999999</v>
      </c>
    </row>
    <row r="25" spans="1:8" x14ac:dyDescent="0.25">
      <c r="F25" s="2" t="s">
        <v>15</v>
      </c>
      <c r="G25" s="16">
        <v>5254.2033190000002</v>
      </c>
      <c r="H25" s="16">
        <v>4044.0736459999998</v>
      </c>
    </row>
    <row r="26" spans="1:8" x14ac:dyDescent="0.25">
      <c r="F26" s="2" t="s">
        <v>26</v>
      </c>
      <c r="G26" s="16">
        <v>1913.53927862975</v>
      </c>
      <c r="H26" s="16">
        <v>1559.902728</v>
      </c>
    </row>
    <row r="27" spans="1:8" x14ac:dyDescent="0.25">
      <c r="F27" s="2" t="s">
        <v>27</v>
      </c>
      <c r="G27" s="16">
        <v>1128.1608819999999</v>
      </c>
      <c r="H27" s="16">
        <v>880.83</v>
      </c>
    </row>
    <row r="28" spans="1:8" x14ac:dyDescent="0.25">
      <c r="F28" s="2" t="s">
        <v>23</v>
      </c>
      <c r="G28" s="16">
        <v>1298.1652005000001</v>
      </c>
      <c r="H28" s="16">
        <v>519.26607960000001</v>
      </c>
    </row>
    <row r="29" spans="1:8" x14ac:dyDescent="0.25">
      <c r="F29" s="2" t="s">
        <v>22</v>
      </c>
      <c r="G29" s="16">
        <v>1245.36919464882</v>
      </c>
      <c r="H29" s="16">
        <v>1033.840453</v>
      </c>
    </row>
    <row r="30" spans="1:8" x14ac:dyDescent="0.25">
      <c r="F30" s="2" t="s">
        <v>17</v>
      </c>
      <c r="G30" s="16">
        <v>958.8</v>
      </c>
      <c r="H30" s="16">
        <v>797.14</v>
      </c>
    </row>
    <row r="31" spans="1:8" x14ac:dyDescent="0.25">
      <c r="F31" s="2" t="s">
        <v>21</v>
      </c>
      <c r="G31" s="16">
        <v>1312.4111618499999</v>
      </c>
      <c r="H31" s="16">
        <v>1092.579518</v>
      </c>
    </row>
    <row r="32" spans="1:8" x14ac:dyDescent="0.25">
      <c r="F32" s="2" t="s">
        <v>11</v>
      </c>
      <c r="G32" s="16">
        <v>1292.5776103399999</v>
      </c>
      <c r="H32" s="16">
        <v>1070.5328149239999</v>
      </c>
    </row>
    <row r="33" spans="6:8" x14ac:dyDescent="0.25">
      <c r="F33" s="2" t="s">
        <v>18</v>
      </c>
      <c r="G33" s="16">
        <v>1273.0753087058799</v>
      </c>
      <c r="H33" s="16">
        <v>1055.4144510000001</v>
      </c>
    </row>
    <row r="34" spans="6:8" x14ac:dyDescent="0.25">
      <c r="F34" s="2" t="s">
        <v>19</v>
      </c>
      <c r="G34" s="16">
        <v>1093.3688629999999</v>
      </c>
      <c r="H34" s="16">
        <v>910.62470499999995</v>
      </c>
    </row>
    <row r="35" spans="6:8" x14ac:dyDescent="0.25">
      <c r="F35" s="2" t="s">
        <v>25</v>
      </c>
      <c r="G35" s="16">
        <v>5470.8015566496697</v>
      </c>
      <c r="H35" s="16">
        <v>1955.51239259</v>
      </c>
    </row>
    <row r="36" spans="6:8" x14ac:dyDescent="0.25">
      <c r="F36" s="2" t="s">
        <v>28</v>
      </c>
      <c r="G36" s="16">
        <v>9626.2365348799995</v>
      </c>
      <c r="H36" s="16">
        <v>4650.5153259999997</v>
      </c>
    </row>
    <row r="37" spans="6:8" x14ac:dyDescent="0.25">
      <c r="F37" s="2" t="s">
        <v>20</v>
      </c>
      <c r="G37" s="16"/>
      <c r="H37" s="16"/>
    </row>
    <row r="38" spans="6:8" x14ac:dyDescent="0.25">
      <c r="F38" s="2" t="s">
        <v>24</v>
      </c>
      <c r="G38" s="16">
        <v>2530.738057</v>
      </c>
      <c r="H38" s="16">
        <v>2139.7155298100001</v>
      </c>
    </row>
    <row r="39" spans="6:8" x14ac:dyDescent="0.25">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33</v>
      </c>
      <c r="C1" s="6" t="s">
        <v>32</v>
      </c>
      <c r="D1" s="6" t="s">
        <v>41</v>
      </c>
      <c r="E1" s="6" t="s">
        <v>40</v>
      </c>
    </row>
    <row r="2" spans="1:5" ht="18.75" x14ac:dyDescent="0.25">
      <c r="A2" s="3" t="s">
        <v>17</v>
      </c>
      <c r="B2" s="3">
        <v>40</v>
      </c>
      <c r="C2" s="4">
        <v>17</v>
      </c>
      <c r="D2" s="11">
        <f>958800000/1000000</f>
        <v>958.8</v>
      </c>
      <c r="E2" s="11">
        <f>797140000/1000000</f>
        <v>797.14</v>
      </c>
    </row>
    <row r="3" spans="1:5" ht="18.75" x14ac:dyDescent="0.25">
      <c r="A3" s="3" t="s">
        <v>18</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19</v>
      </c>
      <c r="B5" s="3">
        <v>29</v>
      </c>
      <c r="C5" s="4">
        <v>26</v>
      </c>
      <c r="D5" s="11">
        <f>1093368863/1000000</f>
        <v>1093.3688629999999</v>
      </c>
      <c r="E5" s="11">
        <f>910624705/1000000</f>
        <v>910.62470499999995</v>
      </c>
    </row>
    <row r="6" spans="1:5" ht="18.75" x14ac:dyDescent="0.25">
      <c r="A6" s="3" t="s">
        <v>20</v>
      </c>
      <c r="B6" s="12"/>
      <c r="C6" s="13"/>
      <c r="D6" s="14"/>
      <c r="E6" s="14"/>
    </row>
    <row r="7" spans="1:5" ht="18.75" x14ac:dyDescent="0.25">
      <c r="A7" s="3" t="s">
        <v>21</v>
      </c>
      <c r="B7" s="3">
        <v>45</v>
      </c>
      <c r="C7" s="4">
        <v>45</v>
      </c>
      <c r="D7" s="11">
        <f>1312411161.85/1000000</f>
        <v>1312.4111618499999</v>
      </c>
      <c r="E7" s="11">
        <f>1092579518/1000000</f>
        <v>1092.579518</v>
      </c>
    </row>
    <row r="8" spans="1:5" ht="18.75" x14ac:dyDescent="0.25">
      <c r="A8" s="3" t="s">
        <v>22</v>
      </c>
      <c r="B8" s="3">
        <v>35</v>
      </c>
      <c r="C8" s="4">
        <v>31</v>
      </c>
      <c r="D8" s="11">
        <f>1245369194.64882/1000000</f>
        <v>1245.36919464882</v>
      </c>
      <c r="E8" s="11">
        <f>1033840453/1000000</f>
        <v>1033.840453</v>
      </c>
    </row>
    <row r="9" spans="1:5" ht="18.75" x14ac:dyDescent="0.25">
      <c r="A9" s="3" t="s">
        <v>23</v>
      </c>
      <c r="B9" s="3">
        <v>28</v>
      </c>
      <c r="C9" s="4">
        <v>22</v>
      </c>
      <c r="D9" s="11">
        <f>1298165200.5/1000000</f>
        <v>1298.1652005000001</v>
      </c>
      <c r="E9" s="11">
        <f>519266079.6/1000000</f>
        <v>519.26607960000001</v>
      </c>
    </row>
    <row r="10" spans="1:5" ht="18.75" x14ac:dyDescent="0.25">
      <c r="A10" s="3" t="s">
        <v>24</v>
      </c>
      <c r="B10" s="3">
        <v>94</v>
      </c>
      <c r="C10" s="4">
        <v>94</v>
      </c>
      <c r="D10" s="11">
        <f>2530738057/1000000</f>
        <v>2530.738057</v>
      </c>
      <c r="E10" s="11">
        <f>2139715529.81/1000000</f>
        <v>2139.7155298100001</v>
      </c>
    </row>
    <row r="11" spans="1:5" ht="18.75" x14ac:dyDescent="0.25">
      <c r="A11" s="3" t="s">
        <v>25</v>
      </c>
      <c r="B11" s="3">
        <v>97</v>
      </c>
      <c r="C11" s="4">
        <v>63</v>
      </c>
      <c r="D11" s="11">
        <f>5470801556.64967/1000000</f>
        <v>5470.8015566496697</v>
      </c>
      <c r="E11" s="11">
        <f>1955512392.59/1000000</f>
        <v>1955.51239259</v>
      </c>
    </row>
    <row r="12" spans="1:5" ht="18.75" x14ac:dyDescent="0.25">
      <c r="A12" s="3" t="s">
        <v>30</v>
      </c>
      <c r="B12" s="3">
        <v>20</v>
      </c>
      <c r="C12" s="4">
        <v>20</v>
      </c>
      <c r="D12" s="11">
        <f>1953453322/1000000</f>
        <v>1953.4533220000001</v>
      </c>
      <c r="E12" s="11">
        <f>1464007238/1000000</f>
        <v>1464.0072379999999</v>
      </c>
    </row>
    <row r="13" spans="1:5" ht="18.75" x14ac:dyDescent="0.25">
      <c r="A13" s="3" t="s">
        <v>26</v>
      </c>
      <c r="B13" s="3">
        <v>59</v>
      </c>
      <c r="C13" s="4">
        <v>32</v>
      </c>
      <c r="D13" s="11">
        <f>1913539278.62975/1000000</f>
        <v>1913.53927862975</v>
      </c>
      <c r="E13" s="11">
        <f>1559902728/1000000</f>
        <v>1559.902728</v>
      </c>
    </row>
    <row r="14" spans="1:5" ht="18.75" x14ac:dyDescent="0.25">
      <c r="A14" s="3" t="s">
        <v>27</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28</v>
      </c>
      <c r="B16" s="3">
        <v>15</v>
      </c>
      <c r="C16" s="4">
        <v>15</v>
      </c>
      <c r="D16" s="11">
        <f>9626236534.88/1000000</f>
        <v>9626.2365348799995</v>
      </c>
      <c r="E16" s="11">
        <f>4650515326/1000000</f>
        <v>4650.5153259999997</v>
      </c>
    </row>
    <row r="17" spans="1:5" ht="18.75" x14ac:dyDescent="0.25">
      <c r="A17" s="3" t="s">
        <v>29</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Traian Ionescu</cp:lastModifiedBy>
  <cp:lastPrinted>2025-01-29T07:29:34Z</cp:lastPrinted>
  <dcterms:created xsi:type="dcterms:W3CDTF">2022-11-16T11:13:12Z</dcterms:created>
  <dcterms:modified xsi:type="dcterms:W3CDTF">2025-02-26T08:00:43Z</dcterms:modified>
</cp:coreProperties>
</file>